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RAPORTY\Podstawowe dane finansowe na stronę www\"/>
    </mc:Choice>
  </mc:AlternateContent>
  <xr:revisionPtr revIDLastSave="0" documentId="13_ncr:1_{B1B0F95E-D27F-4BB0-9C72-3CC99D766E76}" xr6:coauthVersionLast="47" xr6:coauthVersionMax="47" xr10:uidLastSave="{00000000-0000-0000-0000-000000000000}"/>
  <bookViews>
    <workbookView xWindow="-120" yWindow="-16320" windowWidth="29040" windowHeight="15720" tabRatio="1000" xr2:uid="{00000000-000D-0000-FFFF-FFFF00000000}"/>
  </bookViews>
  <sheets>
    <sheet name="Spis treści" sheetId="7" r:id="rId1"/>
    <sheet name="Wybrane dane" sheetId="15" r:id="rId2"/>
    <sheet name="RZiS" sheetId="18" r:id="rId3"/>
    <sheet name="Wskaźniki" sheetId="16" r:id="rId4"/>
    <sheet name="Bilans" sheetId="17" r:id="rId5"/>
    <sheet name="Odsetki" sheetId="19" r:id="rId6"/>
    <sheet name="Prowizje" sheetId="20" r:id="rId7"/>
    <sheet name="Koszty" sheetId="21" r:id="rId8"/>
    <sheet name="Należności" sheetId="22" r:id="rId9"/>
    <sheet name="Jakość portfela" sheetId="23" r:id="rId10"/>
    <sheet name="Zobowiązania" sheetId="24" r:id="rId11"/>
    <sheet name="Adekwatność kapitałowa" sheetId="26" r:id="rId12"/>
    <sheet name="Skład Grupy Kapitałowej" sheetId="27" r:id="rId13"/>
    <sheet name="Zatrudnienie" sheetId="29" r:id="rId14"/>
    <sheet name="Segmenty działalności" sheetId="2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1" l="1"/>
  <c r="E10" i="21"/>
  <c r="E11" i="21"/>
  <c r="E12" i="21"/>
  <c r="E13" i="21"/>
  <c r="E14" i="21"/>
  <c r="E15" i="21"/>
  <c r="E16" i="21"/>
  <c r="E17" i="21"/>
  <c r="E18" i="21"/>
  <c r="E19" i="21"/>
  <c r="E20" i="21"/>
  <c r="E21" i="21"/>
  <c r="E22" i="21"/>
  <c r="E23" i="21"/>
  <c r="E8" i="21"/>
  <c r="G41" i="22" l="1"/>
  <c r="H26" i="23" l="1"/>
  <c r="H22" i="23"/>
  <c r="H9" i="23"/>
  <c r="H15" i="23" s="1"/>
  <c r="H11" i="24"/>
  <c r="H8" i="24"/>
  <c r="H17" i="24" s="1"/>
  <c r="H5" i="22"/>
  <c r="H23" i="23" l="1"/>
  <c r="H29" i="23" s="1"/>
  <c r="I40" i="17"/>
  <c r="I9" i="23" l="1"/>
  <c r="I15" i="23" s="1"/>
  <c r="I17" i="24"/>
  <c r="I10" i="18"/>
  <c r="I11" i="18"/>
  <c r="I12" i="18"/>
  <c r="I13" i="18"/>
  <c r="I14" i="18"/>
  <c r="I15" i="18"/>
  <c r="I16" i="18"/>
  <c r="I19" i="18"/>
  <c r="I20" i="18"/>
  <c r="I21" i="18"/>
  <c r="I22" i="18"/>
  <c r="I23" i="18"/>
  <c r="I24" i="18"/>
  <c r="I25" i="18"/>
  <c r="H25" i="18" s="1"/>
  <c r="I26" i="18"/>
  <c r="I27" i="18"/>
  <c r="H27" i="18" s="1"/>
  <c r="I28" i="18"/>
  <c r="I29" i="18"/>
  <c r="I30" i="18"/>
  <c r="I31" i="18"/>
  <c r="I9" i="18"/>
  <c r="N9" i="29"/>
  <c r="N10" i="29" s="1"/>
  <c r="N11" i="24"/>
  <c r="N8" i="24"/>
  <c r="N26" i="23"/>
  <c r="N22" i="23"/>
  <c r="N9" i="23"/>
  <c r="N15" i="23" s="1"/>
  <c r="N48" i="22"/>
  <c r="N28" i="17"/>
  <c r="N17" i="24" l="1"/>
  <c r="N23" i="23"/>
  <c r="N29" i="23" s="1"/>
  <c r="O11" i="24" l="1"/>
  <c r="O8" i="24"/>
  <c r="O17" i="24" s="1"/>
  <c r="P9" i="29"/>
  <c r="P10" i="29" s="1"/>
  <c r="P26" i="23"/>
  <c r="P22" i="23"/>
  <c r="P9" i="23"/>
  <c r="P15" i="23" s="1"/>
  <c r="P19" i="21"/>
  <c r="P9" i="21"/>
  <c r="P15" i="20"/>
  <c r="P8" i="20"/>
  <c r="P28" i="17"/>
  <c r="Q10" i="21"/>
  <c r="Q11" i="21"/>
  <c r="Q12" i="21"/>
  <c r="Q13" i="21"/>
  <c r="Q14" i="21"/>
  <c r="Q15" i="21"/>
  <c r="Q16" i="21"/>
  <c r="Q18" i="21"/>
  <c r="Q20" i="21"/>
  <c r="Q21" i="21"/>
  <c r="Q22" i="21"/>
  <c r="Q8" i="21"/>
  <c r="Q9" i="29"/>
  <c r="Q10" i="29" s="1"/>
  <c r="AC15" i="20"/>
  <c r="AC8" i="20"/>
  <c r="P9" i="19"/>
  <c r="P10" i="19"/>
  <c r="P11" i="19"/>
  <c r="P12" i="19"/>
  <c r="P13" i="19"/>
  <c r="P14" i="19"/>
  <c r="P16" i="19"/>
  <c r="P17" i="19"/>
  <c r="P18" i="19"/>
  <c r="P19" i="19"/>
  <c r="P20" i="19"/>
  <c r="P21" i="19"/>
  <c r="P22" i="19"/>
  <c r="P23" i="19"/>
  <c r="P24" i="19"/>
  <c r="P25" i="19"/>
  <c r="O25" i="19" s="1"/>
  <c r="P26" i="19"/>
  <c r="AB27" i="19"/>
  <c r="R9" i="29"/>
  <c r="R10" i="29" s="1"/>
  <c r="R11" i="24"/>
  <c r="R8" i="24"/>
  <c r="R26" i="23"/>
  <c r="R22" i="23"/>
  <c r="R9" i="23"/>
  <c r="R15" i="23" s="1"/>
  <c r="R28" i="17"/>
  <c r="S9" i="29"/>
  <c r="S10" i="29" s="1"/>
  <c r="S11" i="24"/>
  <c r="S8" i="24"/>
  <c r="S17" i="24" l="1"/>
  <c r="R23" i="23"/>
  <c r="R29" i="23" s="1"/>
  <c r="P23" i="23"/>
  <c r="P29" i="23" s="1"/>
  <c r="O15" i="19"/>
  <c r="P23" i="21"/>
  <c r="R17" i="24"/>
  <c r="P24" i="20"/>
  <c r="AC24" i="20"/>
  <c r="X26" i="23"/>
  <c r="X22" i="23"/>
  <c r="X15" i="23"/>
  <c r="X19" i="21"/>
  <c r="X9" i="21"/>
  <c r="T19" i="21"/>
  <c r="Q19" i="21" s="1"/>
  <c r="T9" i="21"/>
  <c r="Q9" i="21" s="1"/>
  <c r="X24" i="20"/>
  <c r="T24" i="20"/>
  <c r="W15" i="19"/>
  <c r="W8" i="19"/>
  <c r="S15" i="19"/>
  <c r="P15" i="19" s="1"/>
  <c r="S8" i="19"/>
  <c r="P8" i="19" s="1"/>
  <c r="T40" i="17"/>
  <c r="T25" i="17"/>
  <c r="AE23" i="21"/>
  <c r="AE15" i="20"/>
  <c r="AE8" i="20"/>
  <c r="AD15" i="19"/>
  <c r="AD8" i="19"/>
  <c r="AA28" i="17"/>
  <c r="AL38" i="17"/>
  <c r="AM38" i="17"/>
  <c r="AG22" i="18"/>
  <c r="AG25" i="17"/>
  <c r="X23" i="23" l="1"/>
  <c r="X29" i="23" s="1"/>
  <c r="X23" i="21"/>
  <c r="O27" i="19"/>
  <c r="T23" i="21"/>
  <c r="Q23" i="21" s="1"/>
  <c r="AE24" i="20"/>
  <c r="W27" i="19"/>
  <c r="S27" i="19"/>
  <c r="P27" i="19" s="1"/>
  <c r="AD27" i="19"/>
</calcChain>
</file>

<file path=xl/sharedStrings.xml><?xml version="1.0" encoding="utf-8"?>
<sst xmlns="http://schemas.openxmlformats.org/spreadsheetml/2006/main" count="1315" uniqueCount="794">
  <si>
    <t>Wyszczególnienie</t>
  </si>
  <si>
    <t>Działalność kontynuowana</t>
  </si>
  <si>
    <t>Koszty z tytułu odsetek i podobne koszty</t>
  </si>
  <si>
    <t>Wynik z tytułu odsetek</t>
  </si>
  <si>
    <t>Przychody z tytułu opłat i prowizji</t>
  </si>
  <si>
    <t>Koszty z tytułu opłat i prowizji</t>
  </si>
  <si>
    <t>Wynik z tytułu opłat i prowizji</t>
  </si>
  <si>
    <t>Przychody z tytułu dywidend</t>
  </si>
  <si>
    <t>Wynik na działalności handlowej</t>
  </si>
  <si>
    <t>Pozostałe przychody operacyjne</t>
  </si>
  <si>
    <t>Ogólne koszty administracyjne</t>
  </si>
  <si>
    <t>ZYSK BRUTTO</t>
  </si>
  <si>
    <t>ZYSK NETTO</t>
  </si>
  <si>
    <t>31.12.2010</t>
  </si>
  <si>
    <t>Papiery wartościowe przeznaczone do obrotu</t>
  </si>
  <si>
    <t>Pochodne instrumenty finansowe</t>
  </si>
  <si>
    <t>Aktywa zastawione</t>
  </si>
  <si>
    <t>Wartości niematerialne</t>
  </si>
  <si>
    <t>Rzeczowe aktywa trwałe</t>
  </si>
  <si>
    <t>Aktywa z tytułu podatku dochodowego</t>
  </si>
  <si>
    <t>Inne aktywa</t>
  </si>
  <si>
    <t>AKTYWA RAZEM</t>
  </si>
  <si>
    <t>Zobowiązania wobec klientów</t>
  </si>
  <si>
    <t>Zobowiązania z tytułu emisji bankowych papierów wartościowych</t>
  </si>
  <si>
    <t>Zobowiązania podporządkowane</t>
  </si>
  <si>
    <t>Rezerwy</t>
  </si>
  <si>
    <t>Pozostałe zobowiązania</t>
  </si>
  <si>
    <t>KAPITAŁ WŁASNY I ZOBOWIĄZANIA RAZEM</t>
  </si>
  <si>
    <t>31.12.2011</t>
  </si>
  <si>
    <t>Aktywa trwałe przeznaczone do sprzedaży</t>
  </si>
  <si>
    <t>-</t>
  </si>
  <si>
    <t>Spis treści</t>
  </si>
  <si>
    <t>Table of contents</t>
  </si>
  <si>
    <t>Net interest income</t>
  </si>
  <si>
    <t>Net fee and commission income</t>
  </si>
  <si>
    <t>Other operating income</t>
  </si>
  <si>
    <t>Przychody z tytułu odsetek i przychody o podobnym charakterze</t>
  </si>
  <si>
    <t>Obciążenia podatkowe:</t>
  </si>
  <si>
    <t>Continued operations</t>
  </si>
  <si>
    <t>Interest and similar income</t>
  </si>
  <si>
    <t>Interest expense and similar charges</t>
  </si>
  <si>
    <t>Fee and commission income</t>
  </si>
  <si>
    <t>Fee and commission expense</t>
  </si>
  <si>
    <t>Net trading income</t>
  </si>
  <si>
    <t>Result on investment securities</t>
  </si>
  <si>
    <t>Foreign exchange result</t>
  </si>
  <si>
    <t>PROFIT BEFORE TAX</t>
  </si>
  <si>
    <t>NET PROFIT</t>
  </si>
  <si>
    <t>30.06.2012</t>
  </si>
  <si>
    <t>31.03.2012</t>
  </si>
  <si>
    <t>30.09.2011</t>
  </si>
  <si>
    <t>30.06.2011</t>
  </si>
  <si>
    <t>31.03.2011</t>
  </si>
  <si>
    <t>Inwestycje w jednostkach stowarzyszonych</t>
  </si>
  <si>
    <t>Kapitał własny</t>
  </si>
  <si>
    <t>Item</t>
  </si>
  <si>
    <t>Deposits with other banks, loans and advances to other banks</t>
  </si>
  <si>
    <t>Assets under pledge</t>
  </si>
  <si>
    <t>Fixed assets available for sale</t>
  </si>
  <si>
    <t>Intangible assets</t>
  </si>
  <si>
    <t>Other assets</t>
  </si>
  <si>
    <t>TOTAL ASSETS</t>
  </si>
  <si>
    <t>Provisions</t>
  </si>
  <si>
    <t>Other liabilities</t>
  </si>
  <si>
    <t>Total equity</t>
  </si>
  <si>
    <t>TOTAL EQUITY AND LIABILITIES</t>
  </si>
  <si>
    <t>Key financial data of the Capital Group of BOŚ S.A.</t>
  </si>
  <si>
    <t>Podstawowe dane finansowe Grupy Kapitałowej BOŚ S.A.</t>
  </si>
  <si>
    <t>Wybrane dane finansowe</t>
  </si>
  <si>
    <t>Podstawowe wskaźniki finansowe</t>
  </si>
  <si>
    <t>Bilans</t>
  </si>
  <si>
    <t>Balance sheet</t>
  </si>
  <si>
    <t>Key ratios</t>
  </si>
  <si>
    <t>30.09.2010</t>
  </si>
  <si>
    <t>Zadeklarowana lub wypłacona dywidenda na jedną akcję w zł</t>
  </si>
  <si>
    <t>Zwrot na aktywach (ROA) (%)</t>
  </si>
  <si>
    <t>Współczynnik wypłacalności (%)</t>
  </si>
  <si>
    <t>30.09.2012</t>
  </si>
  <si>
    <t>30.06.2010</t>
  </si>
  <si>
    <t>31.03.2010</t>
  </si>
  <si>
    <t>Pochodne instrumenty zabezpieczające</t>
  </si>
  <si>
    <t>Zobowiązania z tytułu bieżącego podatku dochodowego</t>
  </si>
  <si>
    <t>Wynik na rachunkowości zabezpieczeń</t>
  </si>
  <si>
    <t>BOŚ S.A. Group selected financials at end of period</t>
  </si>
  <si>
    <t>Dividend per share declared or disbursed, PLN</t>
  </si>
  <si>
    <t>Return on assets (ROA) (%)</t>
  </si>
  <si>
    <t>Capital adequacy (%)</t>
  </si>
  <si>
    <t>Derivative hedge instruments</t>
  </si>
  <si>
    <t>Investment securities</t>
  </si>
  <si>
    <t>Income tax assets</t>
  </si>
  <si>
    <t>Aktywa</t>
  </si>
  <si>
    <t>Assets</t>
  </si>
  <si>
    <t>Result on hedge accounting</t>
  </si>
  <si>
    <t>Arkusz / Sheet</t>
  </si>
  <si>
    <t>Powrót do spisu treści</t>
  </si>
  <si>
    <t>Back to table of contents</t>
  </si>
  <si>
    <t>Wybrane dane</t>
  </si>
  <si>
    <t>Wskaźniki</t>
  </si>
  <si>
    <t>RZiS</t>
  </si>
  <si>
    <t>Key financial data</t>
  </si>
  <si>
    <t>Rachunek zysków i strat</t>
  </si>
  <si>
    <t>PLN thousands</t>
  </si>
  <si>
    <t>tys. PLN</t>
  </si>
  <si>
    <t>Skonsolidowany rachunek zysków i strat (porównywalne dane roczne)</t>
  </si>
  <si>
    <t>tys. PLN / PLN thousands</t>
  </si>
  <si>
    <t>Dividend income</t>
  </si>
  <si>
    <t>Net impairment losses</t>
  </si>
  <si>
    <t>General administrative expenses</t>
  </si>
  <si>
    <t>Income tax charge</t>
  </si>
  <si>
    <t xml:space="preserve">Held-for-trading securities </t>
  </si>
  <si>
    <t>Derivative financial instruments</t>
  </si>
  <si>
    <t>Loans and advances to customers</t>
  </si>
  <si>
    <t>Property, plant and equipment</t>
  </si>
  <si>
    <t>Investments in associate</t>
  </si>
  <si>
    <t>Liablities under banking securities issued</t>
  </si>
  <si>
    <t>Income tax liabilities</t>
  </si>
  <si>
    <t>Amounts due to customers</t>
  </si>
  <si>
    <t>Subordinated debt</t>
  </si>
  <si>
    <t>Income statement</t>
  </si>
  <si>
    <t>Income statement (comparative annual data)</t>
  </si>
  <si>
    <t>Zysk brutto</t>
  </si>
  <si>
    <t xml:space="preserve">Zysk netto przypadający na Akcjonariuszy Banku </t>
  </si>
  <si>
    <t>Kapitał zakładowy Banku</t>
  </si>
  <si>
    <t>Liczba akcji (w sztukach)</t>
  </si>
  <si>
    <t>Number of shares (pcs)</t>
  </si>
  <si>
    <t>Net commission &amp; fee income</t>
  </si>
  <si>
    <t>Gross profit</t>
  </si>
  <si>
    <t>Net profit attributable to Bank Shareholders</t>
  </si>
  <si>
    <t>Loans &amp; cash advances to customers</t>
  </si>
  <si>
    <t xml:space="preserve">Amounts due to customers </t>
  </si>
  <si>
    <t>Equity</t>
  </si>
  <si>
    <t>Share capital</t>
  </si>
  <si>
    <t>ZASTRZEŻENIE:
Niniejszy plik został przygotowany przez Bank Ochrony Środowiska Spółka Akcyjna („Bank”) i przeznaczony jest dla Klientów, Akcjonariuszy Banku oraz Analityków finansowych. Niniejszy plik nie stanowi oferty sprzedaży, zaproszenia do złożenia oferty nabycia lub objęcia papierów wartościowych lub instrumentów finansowych, lub jakiejkolwiek porady lub rekomendacji w odniesieniu do tychże papierów wartościowych lub innych instrumentów finansowych. Niniejszy  plik może zawierać  korekty, przekształcenia danych historycznych lub dane nie audytowane/rewidowane przez Audytora. Bank, ani jakikolwiek z jego przedstawicieli nie będzie ponosił odpowiedzialności za jakąkolwiek szkodę wynikającą z jakiegokolwiek użycia niniejszego  pliku lub jakichkolwiek informacji w nim zawartych lub na innej podstawie pozostającej w związku z niniejszym plikiem.</t>
  </si>
  <si>
    <t>Wybrane dane finansowe Grupy BOŚ S.A. 
na koniec okresu</t>
  </si>
  <si>
    <t>31.12.2012</t>
  </si>
  <si>
    <t xml:space="preserve">22 873 245 </t>
  </si>
  <si>
    <t>3 250 739</t>
  </si>
  <si>
    <t>31.03.2013</t>
  </si>
  <si>
    <t>IQ 2013</t>
  </si>
  <si>
    <t>IVQ 2012  </t>
  </si>
  <si>
    <t>IIIQ 2012  </t>
  </si>
  <si>
    <t>IIQ 2012 </t>
  </si>
  <si>
    <t>IQ 2012 </t>
  </si>
  <si>
    <t>IVQ 2011 </t>
  </si>
  <si>
    <t>IIIQ 2011  </t>
  </si>
  <si>
    <t>IIQ 2011 </t>
  </si>
  <si>
    <t>IQ 2011  </t>
  </si>
  <si>
    <t>IVQ 2010 </t>
  </si>
  <si>
    <t>IIIQ 2010 </t>
  </si>
  <si>
    <t>IIQ 2010</t>
  </si>
  <si>
    <t>IQ 2010</t>
  </si>
  <si>
    <t>11 103 702</t>
  </si>
  <si>
    <t>5 168 648</t>
  </si>
  <si>
    <t>30.06.2013</t>
  </si>
  <si>
    <t>IIQ 2013</t>
  </si>
  <si>
    <t>11 462 426</t>
  </si>
  <si>
    <t>4 996 643</t>
  </si>
  <si>
    <t>IIIQ 2013</t>
  </si>
  <si>
    <t>30.09.2013</t>
  </si>
  <si>
    <t>Podstawowe wskaźniki finansowe Grupy BOŚ S.A.</t>
  </si>
  <si>
    <t>BOŚ S.A. Group basic financial ratios</t>
  </si>
  <si>
    <t>Wybrane dane finansowe Grupy BOŚ S.A.</t>
  </si>
  <si>
    <t>Group BOŚ S.A. financial data</t>
  </si>
  <si>
    <t>Group BOŚ S.A. income statement (quarterly data)</t>
  </si>
  <si>
    <t>Rachunek zysków i strat Grupy BOŚ S.A. (dane kwartalne)</t>
  </si>
  <si>
    <t>31.12.2013</t>
  </si>
  <si>
    <t>IV 2013</t>
  </si>
  <si>
    <t>I 2014</t>
  </si>
  <si>
    <t>31.03.2014</t>
  </si>
  <si>
    <t>30.06.2014</t>
  </si>
  <si>
    <t>IIQ 2014</t>
  </si>
  <si>
    <t>Należności od innych banków</t>
  </si>
  <si>
    <t>IIIQ 2014</t>
  </si>
  <si>
    <t>30.09.2014</t>
  </si>
  <si>
    <t>31.12.2014</t>
  </si>
  <si>
    <t>Kredyty udzielone  / Zobowiązania wobec klientów (%)</t>
  </si>
  <si>
    <t>Loans to customers / Amounts due to customers (%)</t>
  </si>
  <si>
    <t>31.03.2015</t>
  </si>
  <si>
    <t>30.06.2015</t>
  </si>
  <si>
    <t>IQ 2015</t>
  </si>
  <si>
    <t>IVQ 2014</t>
  </si>
  <si>
    <t>IIQ 2015</t>
  </si>
  <si>
    <t>30.09.2015</t>
  </si>
  <si>
    <t>IIIQ 2015</t>
  </si>
  <si>
    <t>31.12.2015</t>
  </si>
  <si>
    <t>158 720</t>
  </si>
  <si>
    <t>IQ 2016</t>
  </si>
  <si>
    <t>31.03.2016</t>
  </si>
  <si>
    <t>30.06.2016</t>
  </si>
  <si>
    <t>51 702</t>
  </si>
  <si>
    <t>153 508</t>
  </si>
  <si>
    <t>Zobowiązania wobec Banku Centralnego oraz innych banków</t>
  </si>
  <si>
    <t>IIQ 2016</t>
  </si>
  <si>
    <t>30.09.2016</t>
  </si>
  <si>
    <t>IIIQ 2016</t>
  </si>
  <si>
    <t>DISCLAIMER: 
This file has been prepared by Bank Ochrony Środowiska Spółka Akcyjna („Bank”) for the Clients, Shareholders and Financial Analysts. This file should not be treated as an offer or invitation to purchase any securities or financial instruments or as an advice or recommendation in respect to such securities or financial instruments. This file may include some adjustments, restatements of historical data or data not audited/reviewed by the independent auditor. Bank, nor any of its representatives shall not be responsible for any loss or damage it may arise from the use of this file or of any information contained herein or otherwise arising in connection to this file.</t>
  </si>
  <si>
    <t>IVQ 2015</t>
  </si>
  <si>
    <t>31.12.2016</t>
  </si>
  <si>
    <t>IVQ 2016</t>
  </si>
  <si>
    <t>62 873 245</t>
  </si>
  <si>
    <t>31.03.2017</t>
  </si>
  <si>
    <t>IQ 2017</t>
  </si>
  <si>
    <t>IIIQ 2017</t>
  </si>
  <si>
    <t>IIQ 2017</t>
  </si>
  <si>
    <t>30.06.2017</t>
  </si>
  <si>
    <t>30.09.2017</t>
  </si>
  <si>
    <t>Amounts due to Central Bank and other banks</t>
  </si>
  <si>
    <t>31.12.2017</t>
  </si>
  <si>
    <t>IVQ 2017</t>
  </si>
  <si>
    <t>IQ 2018</t>
  </si>
  <si>
    <t>- wyceniane w zamortyzowanym koszcie</t>
  </si>
  <si>
    <t>- wyceniane w wartości godziwej przez wynik finansowy</t>
  </si>
  <si>
    <t>31.03.2018</t>
  </si>
  <si>
    <t xml:space="preserve">Wynik z pozycji wymiany </t>
  </si>
  <si>
    <t xml:space="preserve">Wynik odpisów (netto) z tytułu utraty wartości </t>
  </si>
  <si>
    <t>-measured at amortised cost</t>
  </si>
  <si>
    <t>- measured at fair value through profit or loss</t>
  </si>
  <si>
    <t>IIQ 2018</t>
  </si>
  <si>
    <t>Wynik na inwestycyjnych papierach wartościowych</t>
  </si>
  <si>
    <t>30.06.2018</t>
  </si>
  <si>
    <t>Aktywa finansowe przeznaczone do obrotu</t>
  </si>
  <si>
    <t>Held-for-trading financial assets</t>
  </si>
  <si>
    <t>Result on financial instruments valued at fair value through profit or loss</t>
  </si>
  <si>
    <t>30.09.2018</t>
  </si>
  <si>
    <t>IIIQ 2018</t>
  </si>
  <si>
    <t>IVQ 2018</t>
  </si>
  <si>
    <r>
      <t>Wy</t>
    </r>
    <r>
      <rPr>
        <sz val="8"/>
        <color indexed="63"/>
        <rFont val="Arial"/>
        <family val="2"/>
        <charset val="238"/>
      </rPr>
      <t>nik na</t>
    </r>
    <r>
      <rPr>
        <sz val="8"/>
        <color indexed="23"/>
        <rFont val="Tahoma"/>
        <family val="2"/>
        <charset val="238"/>
      </rPr>
      <t xml:space="preserve"> </t>
    </r>
    <r>
      <rPr>
        <sz val="8"/>
        <color indexed="63"/>
        <rFont val="Tahoma"/>
        <family val="2"/>
        <charset val="238"/>
      </rPr>
      <t>instrumentach finansowych wycenianych do wartości godziwej przez rachunek zysków i strat</t>
    </r>
  </si>
  <si>
    <t>31.12.2018</t>
  </si>
  <si>
    <t xml:space="preserve">Należności  od klientów </t>
  </si>
  <si>
    <t>Należności od klientów</t>
  </si>
  <si>
    <t>Wynik z tytułu zaprzestania ujmowania aktywów finansowych</t>
  </si>
  <si>
    <t>Result on derecognition of financial assets</t>
  </si>
  <si>
    <t>Wynik z tytułu modyfikacji instrumentów finansowych</t>
  </si>
  <si>
    <t>Result on modification of financial assets</t>
  </si>
  <si>
    <t>IQ 2019</t>
  </si>
  <si>
    <t>Amortyzacja prawa do użytkowania - MSSF 16</t>
  </si>
  <si>
    <t>31.03.2019</t>
  </si>
  <si>
    <t>Prawo do użytkowania - leasing</t>
  </si>
  <si>
    <t>Depreciation for right of use - IFRS16</t>
  </si>
  <si>
    <t>Right of use - leasing</t>
  </si>
  <si>
    <t>Lease liability - IFRS16</t>
  </si>
  <si>
    <t>IIQ 2019</t>
  </si>
  <si>
    <t>30.06.2019</t>
  </si>
  <si>
    <t>IIIQ 2019</t>
  </si>
  <si>
    <t>30.09.2019</t>
  </si>
  <si>
    <t>IVQ 2019</t>
  </si>
  <si>
    <t>31.12.2019</t>
  </si>
  <si>
    <t>2019</t>
  </si>
  <si>
    <t>IQ 2020</t>
  </si>
  <si>
    <t>31.03.2020</t>
  </si>
  <si>
    <t xml:space="preserve">Zobowiązania z tyt. leasingu </t>
  </si>
  <si>
    <t>30.06.2020</t>
  </si>
  <si>
    <t>IIQ 2020</t>
  </si>
  <si>
    <t>IIIQ2020</t>
  </si>
  <si>
    <t>30.09.2020</t>
  </si>
  <si>
    <t xml:space="preserve">  2020</t>
  </si>
  <si>
    <t>IVQ2020</t>
  </si>
  <si>
    <t>31.12.2020</t>
  </si>
  <si>
    <t>31.03.2021</t>
  </si>
  <si>
    <t>IQ2021</t>
  </si>
  <si>
    <t>IIQ2021</t>
  </si>
  <si>
    <t>30.06.2021</t>
  </si>
  <si>
    <t>Inwestycyjne papiery wartościowe</t>
  </si>
  <si>
    <t>Zobowiązania finansowe przeznaczone do obrotu</t>
  </si>
  <si>
    <t>Liabilities for trading</t>
  </si>
  <si>
    <t>IIIQ2021</t>
  </si>
  <si>
    <t>Koszty ryzyka prawnego kredytów hipotecznych w walutach obcych</t>
  </si>
  <si>
    <t>Cost of foreign currency mortgage loans legal risk</t>
  </si>
  <si>
    <t xml:space="preserve">Pozostałe koszty operacyjne </t>
  </si>
  <si>
    <t>Other operating expenses</t>
  </si>
  <si>
    <t>30.09.2021</t>
  </si>
  <si>
    <t>IVQ2021</t>
  </si>
  <si>
    <t>31.12.2021</t>
  </si>
  <si>
    <t>WYNIK Z TYTUŁU ODSETEK</t>
  </si>
  <si>
    <t>Pozostałe</t>
  </si>
  <si>
    <t>Postępowań sądowych i roszczeń związanych z walutowymi kredytami hipotecznymi.</t>
  </si>
  <si>
    <t>Zobowiązań leasingowych</t>
  </si>
  <si>
    <t>Transakcji zabezpieczających</t>
  </si>
  <si>
    <t>Instrumentów finansowych - dłużne papiery własnej emisji</t>
  </si>
  <si>
    <t>Środków funduszy z przeznaczeniem na kredyty (JESSICA)</t>
  </si>
  <si>
    <t>Kredytów i pożyczek od klientów</t>
  </si>
  <si>
    <t>Kredytów i pożyczek od banków</t>
  </si>
  <si>
    <t>Rachunków bankowych i depozytów od banków</t>
  </si>
  <si>
    <t>Koszty z tytułu odsetek i o podobnym charakterze od:</t>
  </si>
  <si>
    <t>Transakcje zabezpieczające</t>
  </si>
  <si>
    <t>Instrumenty finansowe przeznaczone do obrotu</t>
  </si>
  <si>
    <t>Inwestycyjne dłużne papiery wartościowe nieprzeznaczone do obrotu</t>
  </si>
  <si>
    <t>Przychody z tytułu odsetek i o podobnym charakterze od:</t>
  </si>
  <si>
    <t>III kw. 2021</t>
  </si>
  <si>
    <t>IV kw. 2021</t>
  </si>
  <si>
    <t>WYNIK Z TYTUŁU OPŁAT I PROWIZJI RAZEM</t>
  </si>
  <si>
    <t>Pozostałe opłaty</t>
  </si>
  <si>
    <t>Prowizje płacone innym bankom w obrocie gotówkowym</t>
  </si>
  <si>
    <t>Prowizje z tytułu należności od klientów</t>
  </si>
  <si>
    <t>Opłaty z tytułu obsługi bankomatów</t>
  </si>
  <si>
    <t>Opłaty od rachunków bieżących</t>
  </si>
  <si>
    <t>Opłaty z tytułu kart płatniczych</t>
  </si>
  <si>
    <t xml:space="preserve">     z działalności powierniczej</t>
  </si>
  <si>
    <t>Opłaty z działalności maklerskiej, w tym:</t>
  </si>
  <si>
    <t>Opłaty związane z zarządzaniem portfelem oraz pozostałe opłaty związane z zarządzaniem</t>
  </si>
  <si>
    <t>Prowizje od gwarancji i akredytyw</t>
  </si>
  <si>
    <t>Prowizje od kredytów</t>
  </si>
  <si>
    <t>Opłaty za obsługę rachunków klientów, inne operacje rozliczeniowe w obrocie krajowym i zagranicznym</t>
  </si>
  <si>
    <t>Opłaty z tytułu usług maklerskich</t>
  </si>
  <si>
    <t>II kw. 2021</t>
  </si>
  <si>
    <t>OGÓLNE KOSZTY ADMINISTRACYJNE RAZEM</t>
  </si>
  <si>
    <t>– prawa do użytkowania</t>
  </si>
  <si>
    <t>– wartości niematerialnych</t>
  </si>
  <si>
    <t>– środków trwałych</t>
  </si>
  <si>
    <t>Amortyzacja, w tym:</t>
  </si>
  <si>
    <t>– pozostałe</t>
  </si>
  <si>
    <t>– składka na rzecz Izby Domów Maklerskich</t>
  </si>
  <si>
    <t xml:space="preserve"> -składka na pokrycie kosztów działalności  Rzecznika Finansowego</t>
  </si>
  <si>
    <t>– składka i wpłaty na KNF</t>
  </si>
  <si>
    <t>– składka i wpłaty na BFG</t>
  </si>
  <si>
    <t>– podatki i opłaty</t>
  </si>
  <si>
    <t>– koszty rzeczowe</t>
  </si>
  <si>
    <t>Koszty administracyjne, w tym:</t>
  </si>
  <si>
    <t xml:space="preserve">Świadczenia pracownicze </t>
  </si>
  <si>
    <t>KREDYTY MIESZKANIOWE RAZEM</t>
  </si>
  <si>
    <t>Kredyty mieszkaniowe w PLN</t>
  </si>
  <si>
    <t>Kredyty i pożyczki wyceniane wg wartości godziwej przez wynik finansowy</t>
  </si>
  <si>
    <t>Kredyty mieszkaniowe w USD</t>
  </si>
  <si>
    <t>Kredyty mieszkaniowe w EUR</t>
  </si>
  <si>
    <t>Kredyty mieszkaniowe w CHF</t>
  </si>
  <si>
    <t>Kredyty i pożyczki wyceniane wg zamortyzowanego kosztu</t>
  </si>
  <si>
    <t>31-12-2020</t>
  </si>
  <si>
    <t>30-06-2020</t>
  </si>
  <si>
    <t>31-12-2021</t>
  </si>
  <si>
    <t>RAZEM NALEŻNOŚCI OD KLIENTÓW</t>
  </si>
  <si>
    <t>Pozostałe należności</t>
  </si>
  <si>
    <t>Złożone depozyty zabezpieczające</t>
  </si>
  <si>
    <t>Razem</t>
  </si>
  <si>
    <t xml:space="preserve">   kredyty i pożyczki terminowe</t>
  </si>
  <si>
    <t xml:space="preserve">   kredyty obrotowe</t>
  </si>
  <si>
    <t xml:space="preserve">   kredyty i pożyczki pozostałe</t>
  </si>
  <si>
    <t xml:space="preserve">   kredyty i pożyczki mieszkaniowe</t>
  </si>
  <si>
    <t xml:space="preserve">Należności od klientów indywidualnych </t>
  </si>
  <si>
    <t>Wycena wg wartości godziwej przez wynik finansowy</t>
  </si>
  <si>
    <t xml:space="preserve">   skupione wierzytelności</t>
  </si>
  <si>
    <t xml:space="preserve">   należności leasingowe</t>
  </si>
  <si>
    <t xml:space="preserve">   należności faktoringowe</t>
  </si>
  <si>
    <t xml:space="preserve">   kredyty mieszkaniowe</t>
  </si>
  <si>
    <t xml:space="preserve">   kredyty gotówkowe</t>
  </si>
  <si>
    <t xml:space="preserve">   kredyty w rachunku bieżącym</t>
  </si>
  <si>
    <t>Wycena wg zamortyzowanego kosztu</t>
  </si>
  <si>
    <t xml:space="preserve"> 31-12-2018</t>
  </si>
  <si>
    <t xml:space="preserve"> 31-12-2019</t>
  </si>
  <si>
    <t xml:space="preserve"> 31-12-2020</t>
  </si>
  <si>
    <t xml:space="preserve"> 30-06-2021</t>
  </si>
  <si>
    <t xml:space="preserve"> 30-09-2021</t>
  </si>
  <si>
    <t xml:space="preserve"> 31-12-2021</t>
  </si>
  <si>
    <t>Razem należności od klientów</t>
  </si>
  <si>
    <t xml:space="preserve">                     -  </t>
  </si>
  <si>
    <t>Razem należności od klientów wyceniane wg wartości godziwej przez wynik finansowy</t>
  </si>
  <si>
    <t>Wartość godziwa, w tym:</t>
  </si>
  <si>
    <t>Należności od klientów wyceniane wg wartości godziwej przez wynik finansowy</t>
  </si>
  <si>
    <t>Razem należności od klientów wyceniane wg zamortyzowanego kosztu (netto)</t>
  </si>
  <si>
    <t xml:space="preserve">Razem odpisy z tytułu utraty wartości </t>
  </si>
  <si>
    <t xml:space="preserve">      należności od klientów – (Koszyk 2), w tym:</t>
  </si>
  <si>
    <t xml:space="preserve">      należności od klientów – (Koszyk 1)</t>
  </si>
  <si>
    <t>Odpisy z tytułu utraty wartości na:</t>
  </si>
  <si>
    <t>Razem należności od klientów wyceniane wg zamortyzowanego kosztu (brutto)</t>
  </si>
  <si>
    <t>Należności od klientów posiadające przesłanki utraty wartości i wykazujące utratę wartości (Koszyk 3), w tym:</t>
  </si>
  <si>
    <t>Należności od klientów posiadające przesłanki utraty wartości (Koszyk 3), ale niewykazujące utraty wartości ze względu na szacowane przepływy pieniężne, w tym:</t>
  </si>
  <si>
    <t xml:space="preserve">     ekspozycje, dla których od momentu początkowego ujęcia nastąpił istotny wzrost ryzyka (Koszyk 2), w tym:</t>
  </si>
  <si>
    <t xml:space="preserve">     ekspozycje, dla których od momentu początkowego ujęcia nie nastąpił istotny wzrost ryzyka kredytowego (Koszyk 1)</t>
  </si>
  <si>
    <t>Należności od klientów bez przesłanki utraty wartości, w tym:</t>
  </si>
  <si>
    <t>Należności od klientów wyceniane wg zamortyzowanego kosztu</t>
  </si>
  <si>
    <t>31-12-2018</t>
  </si>
  <si>
    <t>Jakość portfela kredytowego Grupy</t>
  </si>
  <si>
    <t>TOTAL LIABILITIES</t>
  </si>
  <si>
    <t>ZOBOWIAZANIA RAZEM</t>
  </si>
  <si>
    <t>Funds for loans</t>
  </si>
  <si>
    <t>Środki funduszy z przeznaczeniem na kredyty</t>
  </si>
  <si>
    <t>Credits and loans received from International Financial Institutions</t>
  </si>
  <si>
    <t>Kredyty i pożyczki otrzymane od Międzynarodowych Instytucji Finansowych</t>
  </si>
  <si>
    <t>Other customers</t>
  </si>
  <si>
    <t>Pozostali klienci</t>
  </si>
  <si>
    <t xml:space="preserve">  term deposits </t>
  </si>
  <si>
    <t xml:space="preserve">     lokaty terminowe</t>
  </si>
  <si>
    <t xml:space="preserve">  current/settlement accounts</t>
  </si>
  <si>
    <t xml:space="preserve">     rachunki bieżące/rozliczeniowe </t>
  </si>
  <si>
    <t xml:space="preserve">     rachunki bieżące/rozliczeniowe</t>
  </si>
  <si>
    <t>31-12-2019</t>
  </si>
  <si>
    <t>2021</t>
  </si>
  <si>
    <t>Interest and similar revenue on:</t>
  </si>
  <si>
    <t>Investment debt securities not held for trading</t>
  </si>
  <si>
    <t>Financial instruments held for trading</t>
  </si>
  <si>
    <t>Interest and similar expenses on:</t>
  </si>
  <si>
    <t>Bank accounts and deposits from banks</t>
  </si>
  <si>
    <t>Bank accounts and deposits of institutional customers</t>
  </si>
  <si>
    <t>Bank accounts and deposits of individual customers</t>
  </si>
  <si>
    <t>Credits and loans from banks</t>
  </si>
  <si>
    <t>Credits and loans from customers</t>
  </si>
  <si>
    <t>Funds for loans (JESSICA)</t>
  </si>
  <si>
    <t>Financial instruments - own issue debt securities</t>
  </si>
  <si>
    <t>Hedging transactions</t>
  </si>
  <si>
    <t>Lease liabilities</t>
  </si>
  <si>
    <t>Litigation and claims related to foreign currency mortgage loans.</t>
  </si>
  <si>
    <t>Other</t>
  </si>
  <si>
    <t>NET INTEREST INCOME</t>
  </si>
  <si>
    <t>Fee and commission revenue</t>
  </si>
  <si>
    <t>Fees for brokerage services</t>
  </si>
  <si>
    <t>Fees for servicing customer accounts, other clearing operations in domestic and foreign trade</t>
  </si>
  <si>
    <t>Commissions on loans</t>
  </si>
  <si>
    <t>Commissions on guarantees and letters of credit</t>
  </si>
  <si>
    <t>Portfolio management and other management fees</t>
  </si>
  <si>
    <t>Other charges</t>
  </si>
  <si>
    <t>Costs of fees and commissions</t>
  </si>
  <si>
    <t>Fees from brokerage activities, including:</t>
  </si>
  <si>
    <t xml:space="preserve">     from fiduciary activities</t>
  </si>
  <si>
    <t>Payment card fees</t>
  </si>
  <si>
    <t>Fees on current accounts</t>
  </si>
  <si>
    <t>ATM service charges</t>
  </si>
  <si>
    <t>Commission on receivables from customers</t>
  </si>
  <si>
    <t>TOTAL NET FEE AND COMMISSION INCOME</t>
  </si>
  <si>
    <t>Employee benefits</t>
  </si>
  <si>
    <t>Administrative expenses, including:</t>
  </si>
  <si>
    <t>– material costs</t>
  </si>
  <si>
    <t>– taxes and charges</t>
  </si>
  <si>
    <t>– contribution and payments to the BGF</t>
  </si>
  <si>
    <t>– contribution and payments to the PFSA</t>
  </si>
  <si>
    <t xml:space="preserve"> – contribution to the Financial Ombudsman's operating costs</t>
  </si>
  <si>
    <t>– contribution to the Chamber of Brokerage Houses</t>
  </si>
  <si>
    <t>Depreciation and amortisation, including:</t>
  </si>
  <si>
    <t>- fixed assets</t>
  </si>
  <si>
    <t>– intangible assets</t>
  </si>
  <si>
    <t>– rights of use</t>
  </si>
  <si>
    <t>TOTAL G&amp;A EXPENSES</t>
  </si>
  <si>
    <t>Receivables from customers measured at amortised cost</t>
  </si>
  <si>
    <t>Receivables from customers without evidence of impairment, of which</t>
  </si>
  <si>
    <t xml:space="preserve">     exposures for which no significant increase in credit risk has occurred since their initial recognition (Basket 1)</t>
  </si>
  <si>
    <t xml:space="preserve">     exposures for which a significant increase in risk has occurred since the initial recognition (Basket 2), including:</t>
  </si>
  <si>
    <t>Receivables from customers showing evidence of impairment (Basket 3) but not impaired due to estimated cash flows, including:</t>
  </si>
  <si>
    <t>Receivables from customers showing evidence of impairment and impaired (Basket 3), including:</t>
  </si>
  <si>
    <t>Total receivables from customers measured at amortised cost (gross)</t>
  </si>
  <si>
    <t>Impairment write-offs to:</t>
  </si>
  <si>
    <t xml:space="preserve">      receivables from customers - (Basket 1)</t>
  </si>
  <si>
    <t xml:space="preserve">      receivables from customers - (Basket 2), including:</t>
  </si>
  <si>
    <t xml:space="preserve">     receivables from customers - (Basket 3) impaired, of which:</t>
  </si>
  <si>
    <t xml:space="preserve">Total impairment write-offs </t>
  </si>
  <si>
    <t>Total receivables from customers measured at amortised cost (net)</t>
  </si>
  <si>
    <t>Receivables from customers measured at fair value through profit or loss</t>
  </si>
  <si>
    <t>Fair value, including:</t>
  </si>
  <si>
    <t>Total receivables from customers measured at fair value through profit or loss</t>
  </si>
  <si>
    <t>Margin deposited</t>
  </si>
  <si>
    <t>Other receivables</t>
  </si>
  <si>
    <t>Total receivables from customers</t>
  </si>
  <si>
    <t>Valuation at amortised cost</t>
  </si>
  <si>
    <t xml:space="preserve">Receivables from individual customers </t>
  </si>
  <si>
    <t xml:space="preserve">   overdrafts</t>
  </si>
  <si>
    <t xml:space="preserve">   cash loans</t>
  </si>
  <si>
    <t xml:space="preserve">   housing loans</t>
  </si>
  <si>
    <t xml:space="preserve">   other credits and loans</t>
  </si>
  <si>
    <t xml:space="preserve">Receivables from institutional customers </t>
  </si>
  <si>
    <t xml:space="preserve">   working capital facilities</t>
  </si>
  <si>
    <t xml:space="preserve">   time credits and loans</t>
  </si>
  <si>
    <t xml:space="preserve">   factoring receivables</t>
  </si>
  <si>
    <t xml:space="preserve">   lease receivables</t>
  </si>
  <si>
    <t xml:space="preserve">   debt purchased</t>
  </si>
  <si>
    <t xml:space="preserve">   commercial securities</t>
  </si>
  <si>
    <t>Valuation at fair value through profit or loss</t>
  </si>
  <si>
    <t xml:space="preserve">   housing credits and loans</t>
  </si>
  <si>
    <t>Total</t>
  </si>
  <si>
    <t>TOTAL RECEIVABLES FROM CUSTOMERS</t>
  </si>
  <si>
    <t>Credits and loans measured at amortised cost</t>
  </si>
  <si>
    <t xml:space="preserve">  housing loans in PLN</t>
  </si>
  <si>
    <t xml:space="preserve">  housing loans in CHF</t>
  </si>
  <si>
    <t xml:space="preserve">  housing loans in EUR</t>
  </si>
  <si>
    <t xml:space="preserve">  housing loans in USD</t>
  </si>
  <si>
    <t>Credits and loans at fair value through profit or loss</t>
  </si>
  <si>
    <t>Housing loans in PLN</t>
  </si>
  <si>
    <t>TOTAL HOUSING LOANS</t>
  </si>
  <si>
    <t>Available capital</t>
  </si>
  <si>
    <t>Share capital Tier 1</t>
  </si>
  <si>
    <t>Tier 1 capital</t>
  </si>
  <si>
    <t>Tier 1 capital - excluding transitional provisions of IFRS 9</t>
  </si>
  <si>
    <t>Own funds</t>
  </si>
  <si>
    <t>Equity - excluding transitional provisions of IFRS 9</t>
  </si>
  <si>
    <t>Risk-weighted assets</t>
  </si>
  <si>
    <t>Total amount of risk-weighted assets</t>
  </si>
  <si>
    <t>Total risk-weighted assets - excluding transitional provisions of IFRS 9</t>
  </si>
  <si>
    <t>Capital ratios</t>
  </si>
  <si>
    <t>Common Equity Tier 1 ratio </t>
  </si>
  <si>
    <t>Common Equity Tier 1 ratio - excluding transitional provisions of IFRS 9</t>
  </si>
  <si>
    <t>Tier 1 capital ratio</t>
  </si>
  <si>
    <t>Tier 1 capital ratio - excluding transitional provisions of IFRS 9</t>
  </si>
  <si>
    <t>Total capital ratio</t>
  </si>
  <si>
    <t>Total capital ratio - excluding transitional provisions of IFRS 9</t>
  </si>
  <si>
    <t>Leverage ratio</t>
  </si>
  <si>
    <t>Exposure value</t>
  </si>
  <si>
    <t>Leverage ratio - excluding transitional provisions of IFRS 9</t>
  </si>
  <si>
    <t>1.</t>
  </si>
  <si>
    <t>Interest and similar revenue, including:</t>
  </si>
  <si>
    <t xml:space="preserve">   sales to external customers</t>
  </si>
  <si>
    <t xml:space="preserve">   sales to other segments</t>
  </si>
  <si>
    <t>2.</t>
  </si>
  <si>
    <t>Interest and similar expenses, including:</t>
  </si>
  <si>
    <t xml:space="preserve">Net fee and commission income </t>
  </si>
  <si>
    <t>Dividend revenue</t>
  </si>
  <si>
    <t>Result on financial instruments measured at fair value through profit or loss</t>
  </si>
  <si>
    <t>Result on foreign exchange position</t>
  </si>
  <si>
    <t>Result on banking activities</t>
  </si>
  <si>
    <t>Result of other operating income and expenses</t>
  </si>
  <si>
    <t>Result on legal risk of mortgage loans in foreign currencies</t>
  </si>
  <si>
    <t>Result of impairment allowances</t>
  </si>
  <si>
    <t>Result on financial activities</t>
  </si>
  <si>
    <t>Direct costs</t>
  </si>
  <si>
    <t>Result after direct costs</t>
  </si>
  <si>
    <t>Indirect costs and mutual services</t>
  </si>
  <si>
    <t>Result after direct and indirect costs</t>
  </si>
  <si>
    <t>Depreciation and amortisation</t>
  </si>
  <si>
    <t>Other costs (taxes, BGF, KNF)</t>
  </si>
  <si>
    <t>Gross financial result</t>
  </si>
  <si>
    <t>Allocated ALM result</t>
  </si>
  <si>
    <t>Gross financial result after allocation of the ALM result</t>
  </si>
  <si>
    <t>Tax burden</t>
  </si>
  <si>
    <t>Net financial result</t>
  </si>
  <si>
    <t>Segment assets</t>
  </si>
  <si>
    <t>Segment liabilities</t>
  </si>
  <si>
    <t>Expenditures on non-current assets and intangible assets</t>
  </si>
  <si>
    <t>Subordinated entities</t>
  </si>
  <si>
    <t>Registered office</t>
  </si>
  <si>
    <t>% share</t>
  </si>
  <si>
    <t xml:space="preserve">% share  </t>
  </si>
  <si>
    <t>in the votes</t>
  </si>
  <si>
    <t>Consolidation method</t>
  </si>
  <si>
    <t>Dom Maklerski BOŚ S.A.</t>
  </si>
  <si>
    <t>Full consolidation</t>
  </si>
  <si>
    <t>Należności</t>
  </si>
  <si>
    <t>Receivables</t>
  </si>
  <si>
    <t xml:space="preserve">OGÓLNE KOSZTY ADMINISTRACYJNE </t>
  </si>
  <si>
    <t>General and administrative expenses</t>
  </si>
  <si>
    <t>Zobowiązania</t>
  </si>
  <si>
    <t>Liabilities</t>
  </si>
  <si>
    <t>Quality of the loan portfolio</t>
  </si>
  <si>
    <t>Segment reporting</t>
  </si>
  <si>
    <t>Segmenty działalności</t>
  </si>
  <si>
    <t>I kw. 2022</t>
  </si>
  <si>
    <t>Współczynnik kapitału podstawowego Tier I </t>
  </si>
  <si>
    <t>Współczynnik kapitału podstawowego Tier I - bez przepisów przejściowych MSSF 9</t>
  </si>
  <si>
    <t>Współczynnik kapitału Tier I</t>
  </si>
  <si>
    <t>Współczynnik kapitału Tier I - bez przepisów przejściowych MSSF 9</t>
  </si>
  <si>
    <t>Łączny współczynnik kapitałowy</t>
  </si>
  <si>
    <t>Łączny współczynnik kapitałowy - bez przepisów przejściowych MSSF 9</t>
  </si>
  <si>
    <t>Housing loans</t>
  </si>
  <si>
    <t>Kredyty mieszkaniowe</t>
  </si>
  <si>
    <t>Warszawa</t>
  </si>
  <si>
    <t>2020</t>
  </si>
  <si>
    <t>2018</t>
  </si>
  <si>
    <t>Net fee icome</t>
  </si>
  <si>
    <t>Wynik z tytułu prowizji</t>
  </si>
  <si>
    <t>Jakość portfela</t>
  </si>
  <si>
    <t>Adekwatność kapitałowa</t>
  </si>
  <si>
    <t>Skład Grupy</t>
  </si>
  <si>
    <t>Odsetki</t>
  </si>
  <si>
    <t>Prowizje</t>
  </si>
  <si>
    <t>Koszty</t>
  </si>
  <si>
    <t xml:space="preserve">Segmenty działalności </t>
  </si>
  <si>
    <t>G&amp;A Expenses</t>
  </si>
  <si>
    <t>Capital Adequacy</t>
  </si>
  <si>
    <t>Structure of the Group</t>
  </si>
  <si>
    <t>Reporting segments</t>
  </si>
  <si>
    <t>IQ2022</t>
  </si>
  <si>
    <t>31.03.2022</t>
  </si>
  <si>
    <t xml:space="preserve"> 31-03-2022</t>
  </si>
  <si>
    <t>I kw. 2021</t>
  </si>
  <si>
    <t>others</t>
  </si>
  <si>
    <t xml:space="preserve">   kredyty i pożyczki w rachunku bieżącym</t>
  </si>
  <si>
    <t xml:space="preserve">  overdrafts</t>
  </si>
  <si>
    <t>31-03-2022</t>
  </si>
  <si>
    <t>Dostępny kapitał</t>
  </si>
  <si>
    <t>Kapitał podstawowy Tier I</t>
  </si>
  <si>
    <t>Kapitał podstawowy Tier I – bez przepisów przejściowych MSSF 9</t>
  </si>
  <si>
    <t>Kapitał Tier I</t>
  </si>
  <si>
    <t>Kapitał Tier I – bez przepisów przejściowych MSSF 9</t>
  </si>
  <si>
    <t>Fundusze własne</t>
  </si>
  <si>
    <t>Fundusze własne – bez przepisów przejściowych MSSF 9</t>
  </si>
  <si>
    <t>Aktywa ważone ryzykiem</t>
  </si>
  <si>
    <t>Łączna kwota aktywów ważonych ryzykiem</t>
  </si>
  <si>
    <t>Łączna kwota aktywów ważonych ryzykiem – bez przepisów przejściowych MSSF 9</t>
  </si>
  <si>
    <t>Współczynniki kapitałowe</t>
  </si>
  <si>
    <t>Współczynnik dźwigni</t>
  </si>
  <si>
    <t>Wartość ekspozycji</t>
  </si>
  <si>
    <t>Współczynnik dźwigni - bez przepisów przejściowych MSSF 9</t>
  </si>
  <si>
    <t>L.p.</t>
  </si>
  <si>
    <t>Jednostki podporządkowane</t>
  </si>
  <si>
    <t>Siedziba</t>
  </si>
  <si>
    <t>Udział %</t>
  </si>
  <si>
    <t>w głosach</t>
  </si>
  <si>
    <t>Metoda konsolidacji</t>
  </si>
  <si>
    <t>Konsolidacja metodą pełną</t>
  </si>
  <si>
    <t>MS Wind sp. z o. o.</t>
  </si>
  <si>
    <t xml:space="preserve">w kapitale Spółki </t>
  </si>
  <si>
    <t xml:space="preserve">in the Company's capital </t>
  </si>
  <si>
    <t>Przychody z tytułu odsetek i o podobnym charakterze, w tym:</t>
  </si>
  <si>
    <t xml:space="preserve">   sprzedaż klientom zewnętrznym</t>
  </si>
  <si>
    <t xml:space="preserve">   sprzedaż innym segmentom</t>
  </si>
  <si>
    <t>Koszty z tytułu odsetek i o podobnym charakterze, w tym:</t>
  </si>
  <si>
    <t xml:space="preserve">Wynik z tytułu opłat i prowizji </t>
  </si>
  <si>
    <t>Wynik na instrumentach finansowych wycenianych wg wartości godziwej przez wynik finansowy</t>
  </si>
  <si>
    <t>Wynik z pozycji wymiany</t>
  </si>
  <si>
    <t>Wynik na działalności bankowej</t>
  </si>
  <si>
    <t>Wynik pozostałych przychodów i kosztów operacyjnych</t>
  </si>
  <si>
    <t>Wynik ryzyka prawnego kredytów hipotecznych w walutach obcych</t>
  </si>
  <si>
    <t>Wynik odpisów z tytułu utraty wartości</t>
  </si>
  <si>
    <t>Wynik na działalności finansowej</t>
  </si>
  <si>
    <t>Koszty bezpośrednie</t>
  </si>
  <si>
    <t>Koszty pośrednie i usługi wzajemne</t>
  </si>
  <si>
    <t>Amortyzacja</t>
  </si>
  <si>
    <t>Pozostałe koszty (podatki, BFG, KNF)</t>
  </si>
  <si>
    <t>Wynik finansowy brutto</t>
  </si>
  <si>
    <t>Alokowany wynik ALM</t>
  </si>
  <si>
    <t>Wynik finansowy brutto po alokacji wyniku ALM</t>
  </si>
  <si>
    <t>Obciążenia podatkowe</t>
  </si>
  <si>
    <t>Wynik finansowy netto</t>
  </si>
  <si>
    <t>Aktywa segmentu</t>
  </si>
  <si>
    <t>Zobowiązania segmentu</t>
  </si>
  <si>
    <t>Nakłady na aktywa trwałe i wartości niematerialne</t>
  </si>
  <si>
    <t>Tier 1 share capital - excluding transitional provisions of IFRS 9</t>
  </si>
  <si>
    <t>Capital adequacy</t>
  </si>
  <si>
    <t>Structure of the Capital Group</t>
  </si>
  <si>
    <t>Skład Grupy Kapitałowej</t>
  </si>
  <si>
    <t>Jednostki bezpośrednio zależne / Direct subsidiaries</t>
  </si>
  <si>
    <t>PION INSTYTUCJONALNY / CORPORATE</t>
  </si>
  <si>
    <t>PION DETALICZNY / RETAIL CLIENT</t>
  </si>
  <si>
    <t xml:space="preserve">DZIAŁALNOŚĆ SKARBOWA                     I INWESTYCYJNA / TREASURY </t>
  </si>
  <si>
    <t>DZIAŁALNOŚĆ MAKLERSKA / BROKERAGE</t>
  </si>
  <si>
    <t>POZOSTAŁE (NIEULOKOWANE W SEGMENTACH) / OTHERS</t>
  </si>
  <si>
    <t xml:space="preserve"> 14 914 877    </t>
  </si>
  <si>
    <t xml:space="preserve"> 14 830 847    </t>
  </si>
  <si>
    <t xml:space="preserve"> 20 347 365    </t>
  </si>
  <si>
    <t>31-03-2021</t>
  </si>
  <si>
    <t xml:space="preserve"> 31-03-2021</t>
  </si>
  <si>
    <t>30-09-2021</t>
  </si>
  <si>
    <t>Zatrudnienie w etatach</t>
  </si>
  <si>
    <t>Zatrudnienie w BOŚ S.A.</t>
  </si>
  <si>
    <t>Zatrudnienie w spółkach zależnych</t>
  </si>
  <si>
    <t>Razem zatrudnienie w Grupie BOŚ S.A.</t>
  </si>
  <si>
    <t>Employment in full time equivalent</t>
  </si>
  <si>
    <t>Zatrudnienie</t>
  </si>
  <si>
    <t>Employment</t>
  </si>
  <si>
    <t xml:space="preserve">Employment in BOŚ </t>
  </si>
  <si>
    <t>Employment in subsidiaries</t>
  </si>
  <si>
    <t>Total employment in the BOŚ Capital Group</t>
  </si>
  <si>
    <t>IIQ2022</t>
  </si>
  <si>
    <t>30.06.2022</t>
  </si>
  <si>
    <t>II kw. 2022</t>
  </si>
  <si>
    <t>30-06-2022</t>
  </si>
  <si>
    <t xml:space="preserve"> 30-06-2022</t>
  </si>
  <si>
    <t>IIIQ2022</t>
  </si>
  <si>
    <t>30.09.2022</t>
  </si>
  <si>
    <t>III kw. 2022</t>
  </si>
  <si>
    <t xml:space="preserve">    - składka na rzecz Funduszu Wsparcia Kredytobiorców</t>
  </si>
  <si>
    <t xml:space="preserve"> – contribution to the Borrowers Support Fund</t>
  </si>
  <si>
    <t xml:space="preserve"> 30-09-2022</t>
  </si>
  <si>
    <t>30-09-2022</t>
  </si>
  <si>
    <t>IVQ2022</t>
  </si>
  <si>
    <t>31.12.2022</t>
  </si>
  <si>
    <t>2022</t>
  </si>
  <si>
    <t>IV kw. 2022</t>
  </si>
  <si>
    <t xml:space="preserve"> 31-12-2022</t>
  </si>
  <si>
    <t>- Ryzyko kredytowe i kredytowe kontrahenta</t>
  </si>
  <si>
    <t>- Ryzyko operacyjne</t>
  </si>
  <si>
    <t>- Ryzyko rynkowe</t>
  </si>
  <si>
    <t>- Ryzyko CVA</t>
  </si>
  <si>
    <t>Operational risk</t>
  </si>
  <si>
    <t>Market risk</t>
  </si>
  <si>
    <t>CVA risk</t>
  </si>
  <si>
    <t>Credit risk and counterparty risk</t>
  </si>
  <si>
    <t>31-12-2022</t>
  </si>
  <si>
    <t>Result on discontinued operations</t>
  </si>
  <si>
    <t>IQ2023</t>
  </si>
  <si>
    <t xml:space="preserve"> 31-03-2023</t>
  </si>
  <si>
    <t xml:space="preserve"> 31.03.2023</t>
  </si>
  <si>
    <t>I kw. 2023</t>
  </si>
  <si>
    <t xml:space="preserve">Commission paid to other banks in cash settlements </t>
  </si>
  <si>
    <t>31-03-2023</t>
  </si>
  <si>
    <t>GRUPA BOŚ</t>
  </si>
  <si>
    <t>IIQ2023</t>
  </si>
  <si>
    <t xml:space="preserve"> 30-06-2023</t>
  </si>
  <si>
    <t xml:space="preserve"> 30.06.2023</t>
  </si>
  <si>
    <t>II kw. 2023</t>
  </si>
  <si>
    <t>30-06-2023</t>
  </si>
  <si>
    <t>12 430 531</t>
  </si>
  <si>
    <t>10 553 500</t>
  </si>
  <si>
    <t>IIIQ2023</t>
  </si>
  <si>
    <t xml:space="preserve"> 30.09.2023</t>
  </si>
  <si>
    <t>III kw. 2023</t>
  </si>
  <si>
    <t xml:space="preserve">  -  opłata na pokrycie kosztów nadzoru nad rynkiem kapitałowym dla KNF</t>
  </si>
  <si>
    <t>– contribution to the Supervision of Capital Market operatiing cost</t>
  </si>
  <si>
    <t xml:space="preserve"> 30-09-2023</t>
  </si>
  <si>
    <t>30-09-2023</t>
  </si>
  <si>
    <t>Sprawozdanie przedstawiające</t>
  </si>
  <si>
    <t>składniki rachunku zysków i strat</t>
  </si>
  <si>
    <t xml:space="preserve">Wynik z tytułu zaprzestania ujmowania instrumentów finansowych </t>
  </si>
  <si>
    <t xml:space="preserve">   Wynik po kosztach bezpośrednich</t>
  </si>
  <si>
    <t xml:space="preserve">   Wynik po kosztach bezpośrednich i pośrednich</t>
  </si>
  <si>
    <t>IVQ2023</t>
  </si>
  <si>
    <t>31.12.2023</t>
  </si>
  <si>
    <t>IV kw. 2023</t>
  </si>
  <si>
    <t>2023</t>
  </si>
  <si>
    <t xml:space="preserve"> 31-12-2023</t>
  </si>
  <si>
    <t>31-12-2023</t>
  </si>
  <si>
    <t>24 326 14</t>
  </si>
  <si>
    <t>IQ2024</t>
  </si>
  <si>
    <t xml:space="preserve"> 31.03.2024</t>
  </si>
  <si>
    <t>I kw. 2024</t>
  </si>
  <si>
    <t xml:space="preserve"> 31-03-2024</t>
  </si>
  <si>
    <t>IIQ2024</t>
  </si>
  <si>
    <t xml:space="preserve"> 30.06.2024</t>
  </si>
  <si>
    <t>II kw. 2024</t>
  </si>
  <si>
    <t xml:space="preserve"> 30-06-2024</t>
  </si>
  <si>
    <t xml:space="preserve">                            - </t>
  </si>
  <si>
    <t>30-06-2024</t>
  </si>
  <si>
    <t>IIIQ2024</t>
  </si>
  <si>
    <t xml:space="preserve"> 30.09.2024</t>
  </si>
  <si>
    <t>III kw. 2024</t>
  </si>
  <si>
    <t xml:space="preserve"> 30-09-2024</t>
  </si>
  <si>
    <t>30-09-2024</t>
  </si>
  <si>
    <t>Należności od klientów dotknięte utratą wartości na dzień początkowego ujęcia (POCI)</t>
  </si>
  <si>
    <t>IV kw. 2024</t>
  </si>
  <si>
    <t>2024</t>
  </si>
  <si>
    <t>31.12.2024</t>
  </si>
  <si>
    <t>IVQ2024</t>
  </si>
  <si>
    <t xml:space="preserve"> 31-12-2024</t>
  </si>
  <si>
    <t>31-12-2024</t>
  </si>
  <si>
    <t xml:space="preserve">     należności od klientów dotknięte utratą wartości na dzień początkowego ujęcia (POCI)</t>
  </si>
  <si>
    <t>IV kw.2024</t>
  </si>
  <si>
    <t>Receivables from banks and the Central Bank - Cash</t>
  </si>
  <si>
    <t xml:space="preserve">Należności od banków i Banku Centralnego - Środki pieniężne </t>
  </si>
  <si>
    <t>Środki pieniężne i ich ekwiwalenty</t>
  </si>
  <si>
    <t>Cash and deposits</t>
  </si>
  <si>
    <t>Purchased or originated credit  impared financial assets</t>
  </si>
  <si>
    <t xml:space="preserve">      purchased or originated credit  impared financial assets</t>
  </si>
  <si>
    <t xml:space="preserve">     należności od klientów – (Koszyk 3) niewykazujące utraty wartości</t>
  </si>
  <si>
    <t xml:space="preserve">     receivables from customers - (Basket 3) not impaired</t>
  </si>
  <si>
    <t xml:space="preserve">     należności od klientów – (Koszyk 3) wykazujące utratę wartości</t>
  </si>
  <si>
    <t>IQ2025</t>
  </si>
  <si>
    <t xml:space="preserve"> 31.03.2025</t>
  </si>
  <si>
    <t>I kw. 2025</t>
  </si>
  <si>
    <t xml:space="preserve"> 31-03-2025</t>
  </si>
  <si>
    <t xml:space="preserve">   papiery wartościowe komercyjne i komunalne</t>
  </si>
  <si>
    <t>Należności od klientów korporacyjnych*</t>
  </si>
  <si>
    <t>Należności od klientów MŚP, Mikro i detalicznych*</t>
  </si>
  <si>
    <t>Rachunków bankowych i depozytów klientów korporacyjnych</t>
  </si>
  <si>
    <t>Rachunków bankowych i depozytów klientów MŚP, MIKRO i detalicznych</t>
  </si>
  <si>
    <t>31-03-2025</t>
  </si>
  <si>
    <t>corporate clients</t>
  </si>
  <si>
    <t>SME and retail customers</t>
  </si>
  <si>
    <t xml:space="preserve"> </t>
  </si>
  <si>
    <t xml:space="preserve">Receivables from SME and retail customers </t>
  </si>
  <si>
    <t xml:space="preserve">Receivables from corporate customers </t>
  </si>
  <si>
    <t>Receivables from SME and retail customers</t>
  </si>
  <si>
    <t>Receivables from corporate customers</t>
  </si>
  <si>
    <t>*od 1 stycznia 2025 r. wprowadzono zmiany do segmentacji biznesowej Banku. Dane za analogiczny okres poprzedniego roku nie zostały przekształcone w wyniku dokonanej zmiany.</t>
  </si>
  <si>
    <t>Klienci MŚP, MIKRO i detaliczni*</t>
  </si>
  <si>
    <t>Klienci korporacyjni*</t>
  </si>
  <si>
    <t>Należności od klientów MSP, MIKRO i detalicznych*</t>
  </si>
  <si>
    <t xml:space="preserve"> 30-06-2025</t>
  </si>
  <si>
    <t>IIQ2025</t>
  </si>
  <si>
    <t>II kw. 2025</t>
  </si>
  <si>
    <t xml:space="preserve">   papiery wartościowe komercyjne</t>
  </si>
  <si>
    <t>commercial securities</t>
  </si>
  <si>
    <t>Należności od klientów  korporacyjnych</t>
  </si>
  <si>
    <t>30-06-2025</t>
  </si>
  <si>
    <t>BOŚ Leasing  S.A.</t>
  </si>
  <si>
    <t>Jednostka pośrednio zależna (podmiot zależny od BOŚ Leasing S.A.) / Indirect subsidiary (subsidiary of BOŚ Leasing S.A.)</t>
  </si>
  <si>
    <t>`</t>
  </si>
  <si>
    <t>PION KORPORACYJNY / CORPORATE</t>
  </si>
  <si>
    <t>PION MŚP, MIKRO I DETALICZNY / SME, RETAIL CLIENT</t>
  </si>
  <si>
    <t>IIIQ2025</t>
  </si>
  <si>
    <t>30.09.2025</t>
  </si>
  <si>
    <t>III kw. 2025</t>
  </si>
  <si>
    <t>II kw.2025</t>
  </si>
  <si>
    <t xml:space="preserve">                              - </t>
  </si>
  <si>
    <t xml:space="preserve"> 30-09-2025</t>
  </si>
  <si>
    <t>30-09-2025</t>
  </si>
  <si>
    <t>31.12.2025</t>
  </si>
  <si>
    <t>IV kw. 2025</t>
  </si>
  <si>
    <t>2025</t>
  </si>
  <si>
    <t xml:space="preserve"> 31-12-2025</t>
  </si>
  <si>
    <t>31-12-2025</t>
  </si>
  <si>
    <t>IQ2026</t>
  </si>
  <si>
    <t>IVQ2025</t>
  </si>
  <si>
    <t>31-03-2026</t>
  </si>
  <si>
    <t xml:space="preserve"> 31.03.2026</t>
  </si>
  <si>
    <t>I kw. 2026</t>
  </si>
  <si>
    <t xml:space="preserve"> 31-03-2026</t>
  </si>
  <si>
    <t xml:space="preserve"> -  </t>
  </si>
  <si>
    <t>Report showing the components of the profit and loss account for the 3-month period ended on 31 March 2026</t>
  </si>
  <si>
    <t>za okres 3 miesięcy zakończony 31 marca 2026</t>
  </si>
  <si>
    <t>Sprawozdanie przedstawiające
składniki rachunku zysków i strat
za okres 3 miesięcy zakończony 31 marca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</si>
</sst>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43" formatCode="_-* #,##0.00_-;\-* #,##0.00_-;_-* &quot;-&quot;??_-;_-@_-"/>
    <numFmt numFmtId="164" formatCode="_-* #,##0.00\ _z_ł_-;\-* #,##0.00\ _z_ł_-;_-* &quot;-&quot;??\ _z_ł_-;_-@_-"/>
    <numFmt numFmtId="165" formatCode="_-* #,##0\ _z_ł_-;\-* #,##0\ _z_ł_-;_-* &quot;-&quot;??\ _z_ł_-;_-@_-"/>
    <numFmt numFmtId="166" formatCode="_-* #,##0.0\ _z_ł_-;\-* #,##0.0\ _z_ł_-;_-* &quot;-&quot;??\ _z_ł_-;_-@_-"/>
    <numFmt numFmtId="167" formatCode="0.0"/>
    <numFmt numFmtId="168" formatCode="dd\/mm\/yyyy"/>
    <numFmt numFmtId="169" formatCode="_-* #,##0.00\ [$€-1]_-;\-* #,##0.00\ [$€-1]_-;_-* &quot;-&quot;??\ [$€-1]_-"/>
    <numFmt numFmtId="170" formatCode="dd\-mm\-yyyy;@"/>
    <numFmt numFmtId="171" formatCode="dd\-mm\-yyyy"/>
    <numFmt numFmtId="172" formatCode="d\-mm\-yyyy;@"/>
    <numFmt numFmtId="173" formatCode="#,##0.0"/>
    <numFmt numFmtId="174" formatCode="_-\ #,##0;\-\ #,##0;_-* &quot;-&quot;??;_-@_-"/>
    <numFmt numFmtId="175" formatCode="0.0%"/>
  </numFmts>
  <fonts count="91">
    <font>
      <sz val="10"/>
      <name val="Arial"/>
      <charset val="238"/>
    </font>
    <font>
      <sz val="10"/>
      <name val="Arial"/>
      <family val="2"/>
      <charset val="238"/>
    </font>
    <font>
      <sz val="10"/>
      <name val="Arial CE"/>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u/>
      <sz val="10"/>
      <color indexed="12"/>
      <name val="Arial"/>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8"/>
      <name val="Tahoma"/>
      <family val="2"/>
      <charset val="238"/>
    </font>
    <font>
      <sz val="11"/>
      <color indexed="8"/>
      <name val="Calibri"/>
      <family val="2"/>
      <charset val="238"/>
    </font>
    <font>
      <sz val="10"/>
      <name val="Arial"/>
      <family val="2"/>
      <charset val="238"/>
    </font>
    <font>
      <sz val="10"/>
      <name val="Arial"/>
      <family val="2"/>
      <charset val="238"/>
    </font>
    <font>
      <sz val="8"/>
      <color indexed="23"/>
      <name val="Tahoma"/>
      <family val="2"/>
      <charset val="238"/>
    </font>
    <font>
      <sz val="8"/>
      <color indexed="63"/>
      <name val="Arial"/>
      <family val="2"/>
      <charset val="238"/>
    </font>
    <font>
      <sz val="8"/>
      <color indexed="63"/>
      <name val="Tahoma"/>
      <family val="2"/>
      <charset val="238"/>
    </font>
    <font>
      <sz val="10"/>
      <name val="Arial"/>
      <family val="2"/>
      <charset val="238"/>
    </font>
    <font>
      <sz val="11"/>
      <color indexed="8"/>
      <name val="Calibri"/>
      <family val="2"/>
    </font>
    <font>
      <sz val="10"/>
      <color indexed="8"/>
      <name val="MS Sans Serif"/>
      <family val="2"/>
      <charset val="238"/>
    </font>
    <font>
      <sz val="10"/>
      <name val="MS Sans Serif"/>
      <charset val="238"/>
    </font>
    <font>
      <sz val="8"/>
      <name val="Arial"/>
      <family val="2"/>
      <charset val="238"/>
    </font>
    <font>
      <sz val="11"/>
      <color indexed="8"/>
      <name val="Calibri"/>
      <family val="2"/>
      <charset val="238"/>
    </font>
    <font>
      <sz val="11"/>
      <color indexed="8"/>
      <name val="Czcionka tekstu podstawowego"/>
      <family val="2"/>
      <charset val="238"/>
    </font>
    <font>
      <b/>
      <sz val="11"/>
      <color indexed="21"/>
      <name val="Arial"/>
      <family val="2"/>
      <charset val="238"/>
    </font>
    <font>
      <b/>
      <u/>
      <sz val="11"/>
      <color indexed="9"/>
      <name val="Calibri"/>
      <family val="2"/>
      <charset val="238"/>
    </font>
    <font>
      <b/>
      <sz val="9"/>
      <color indexed="21"/>
      <name val="Arial"/>
      <family val="2"/>
      <charset val="238"/>
    </font>
    <font>
      <u/>
      <sz val="8"/>
      <color indexed="17"/>
      <name val="Arial"/>
      <family val="2"/>
      <charset val="238"/>
    </font>
    <font>
      <i/>
      <sz val="8"/>
      <color indexed="23"/>
      <name val="Tahoma"/>
      <family val="2"/>
      <charset val="238"/>
    </font>
    <font>
      <b/>
      <i/>
      <sz val="9"/>
      <color indexed="23"/>
      <name val="Arial"/>
      <family val="2"/>
      <charset val="238"/>
    </font>
    <font>
      <b/>
      <sz val="8"/>
      <color indexed="63"/>
      <name val="Arial"/>
      <family val="2"/>
      <charset val="238"/>
    </font>
    <font>
      <sz val="8"/>
      <color indexed="23"/>
      <name val="Arial"/>
      <family val="2"/>
      <charset val="238"/>
    </font>
    <font>
      <b/>
      <sz val="8"/>
      <color indexed="23"/>
      <name val="Arial"/>
      <family val="2"/>
      <charset val="238"/>
    </font>
    <font>
      <b/>
      <sz val="11"/>
      <color indexed="17"/>
      <name val="Arial"/>
      <family val="2"/>
      <charset val="238"/>
    </font>
    <font>
      <u/>
      <sz val="8"/>
      <color indexed="57"/>
      <name val="Arial"/>
      <family val="2"/>
      <charset val="238"/>
    </font>
    <font>
      <b/>
      <sz val="8"/>
      <color indexed="9"/>
      <name val="Arial"/>
      <family val="2"/>
      <charset val="238"/>
    </font>
    <font>
      <u/>
      <sz val="8"/>
      <color indexed="8"/>
      <name val="Arial"/>
      <family val="2"/>
      <charset val="238"/>
    </font>
    <font>
      <b/>
      <sz val="18"/>
      <color indexed="62"/>
      <name val="Cambria"/>
      <family val="2"/>
      <charset val="238"/>
    </font>
    <font>
      <b/>
      <sz val="15"/>
      <color indexed="62"/>
      <name val="Calibri"/>
      <family val="2"/>
      <charset val="238"/>
    </font>
    <font>
      <b/>
      <sz val="11"/>
      <color indexed="62"/>
      <name val="Calibri"/>
      <family val="2"/>
      <charset val="238"/>
    </font>
    <font>
      <sz val="11"/>
      <color indexed="53"/>
      <name val="Calibri"/>
      <family val="2"/>
      <charset val="238"/>
    </font>
    <font>
      <sz val="10"/>
      <name val="Arial"/>
      <family val="2"/>
      <charset val="238"/>
    </font>
    <font>
      <sz val="11"/>
      <color indexed="8"/>
      <name val="Calibri"/>
      <family val="2"/>
      <charset val="238"/>
    </font>
    <font>
      <sz val="11"/>
      <color indexed="8"/>
      <name val="Czcionka tekstu podstawowego"/>
      <family val="2"/>
      <charset val="238"/>
    </font>
    <font>
      <b/>
      <sz val="10"/>
      <name val="Arial"/>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u/>
      <sz val="8"/>
      <color theme="10"/>
      <name val="Times New Roman"/>
      <family val="2"/>
      <charset val="238"/>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3"/>
      <color indexed="62"/>
      <name val="Calibri"/>
      <family val="2"/>
      <charset val="238"/>
      <scheme val="minor"/>
    </font>
    <font>
      <b/>
      <sz val="11"/>
      <color theme="3"/>
      <name val="Calibri"/>
      <family val="2"/>
      <charset val="238"/>
      <scheme val="minor"/>
    </font>
    <font>
      <sz val="11"/>
      <color rgb="FF9C6500"/>
      <name val="Calibri"/>
      <family val="2"/>
      <charset val="238"/>
      <scheme val="minor"/>
    </font>
    <font>
      <sz val="11"/>
      <color theme="1"/>
      <name val="Czcionka tekstu podstawowego"/>
      <family val="2"/>
      <charset val="238"/>
    </font>
    <font>
      <sz val="10"/>
      <color rgb="FF000000"/>
      <name val="Arial"/>
      <family val="2"/>
      <charset val="238"/>
    </font>
    <font>
      <sz val="8"/>
      <color theme="1"/>
      <name val="Times New Roman"/>
      <family val="2"/>
      <charset val="238"/>
    </font>
    <font>
      <sz val="11"/>
      <color theme="1"/>
      <name val="Calibri"/>
      <family val="2"/>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b/>
      <sz val="18"/>
      <color theme="3"/>
      <name val="Cambria"/>
      <family val="2"/>
      <charset val="238"/>
    </font>
    <font>
      <sz val="8"/>
      <color rgb="FF58595B"/>
      <name val="Montserrat"/>
      <charset val="238"/>
    </font>
    <font>
      <sz val="8"/>
      <name val="Arial"/>
      <family val="2"/>
      <charset val="238"/>
    </font>
    <font>
      <b/>
      <sz val="8"/>
      <color rgb="FFFFFFFF"/>
      <name val="Montserrat"/>
      <charset val="238"/>
    </font>
    <font>
      <b/>
      <sz val="7"/>
      <color rgb="FFFFFFFF"/>
      <name val="Montserrat"/>
      <charset val="238"/>
    </font>
    <font>
      <i/>
      <sz val="10"/>
      <name val="Arial"/>
      <family val="2"/>
      <charset val="238"/>
    </font>
    <font>
      <b/>
      <sz val="8"/>
      <color rgb="FFFFFFFF"/>
      <name val="Montserrat SemiBold"/>
      <charset val="238"/>
    </font>
    <font>
      <b/>
      <sz val="8"/>
      <color indexed="9"/>
      <name val="Tahoma"/>
      <family val="2"/>
      <charset val="238"/>
    </font>
    <font>
      <sz val="8"/>
      <name val="Arial"/>
      <family val="2"/>
      <charset val="238"/>
    </font>
    <font>
      <sz val="7"/>
      <color rgb="FF58595B"/>
      <name val="Calibri"/>
      <family val="2"/>
      <charset val="238"/>
    </font>
    <font>
      <sz val="8"/>
      <color rgb="FFFF0000"/>
      <name val="Calibri"/>
      <family val="2"/>
      <charset val="238"/>
      <scheme val="minor"/>
    </font>
    <font>
      <sz val="9"/>
      <name val="Calibri"/>
      <family val="2"/>
      <charset val="238"/>
    </font>
    <font>
      <b/>
      <sz val="7"/>
      <color rgb="FF58595B"/>
      <name val="Calibri"/>
      <family val="2"/>
      <charset val="238"/>
    </font>
    <font>
      <b/>
      <sz val="9"/>
      <name val="Calibri"/>
      <family val="2"/>
      <charset val="238"/>
    </font>
    <font>
      <sz val="10"/>
      <name val="Arial"/>
      <charset val="238"/>
    </font>
  </fonts>
  <fills count="5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55"/>
      </patternFill>
    </fill>
    <fill>
      <patternFill patternType="solid">
        <fgColor indexed="22"/>
        <bgColor indexed="64"/>
      </patternFill>
    </fill>
    <fill>
      <patternFill patternType="solid">
        <fgColor indexed="5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E6E7E8"/>
        <bgColor indexed="64"/>
      </patternFill>
    </fill>
    <fill>
      <patternFill patternType="solid">
        <fgColor theme="0" tint="-4.9989318521683403E-2"/>
        <bgColor indexed="64"/>
      </patternFill>
    </fill>
    <fill>
      <patternFill patternType="solid">
        <fgColor rgb="FF006647"/>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indexed="9"/>
      </left>
      <right style="thick">
        <color indexed="9"/>
      </right>
      <top style="thin">
        <color indexed="64"/>
      </top>
      <bottom style="thin">
        <color indexed="64"/>
      </bottom>
      <diagonal/>
    </border>
    <border>
      <left/>
      <right/>
      <top style="thin">
        <color indexed="64"/>
      </top>
      <bottom style="thin">
        <color indexed="49"/>
      </bottom>
      <diagonal/>
    </border>
    <border>
      <left style="thick">
        <color indexed="9"/>
      </left>
      <right style="thick">
        <color indexed="9"/>
      </right>
      <top style="thin">
        <color indexed="64"/>
      </top>
      <bottom style="thin">
        <color indexed="49"/>
      </bottom>
      <diagonal/>
    </border>
    <border>
      <left style="thick">
        <color indexed="9"/>
      </left>
      <right style="thick">
        <color indexed="9"/>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bottom style="medium">
        <color rgb="FFFFFFFF"/>
      </bottom>
      <diagonal/>
    </border>
    <border>
      <left style="medium">
        <color rgb="FFFFFFFF"/>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diagonal/>
    </border>
    <border>
      <left style="medium">
        <color rgb="FFFFFFFF"/>
      </left>
      <right style="medium">
        <color rgb="FFFFFFFF"/>
      </right>
      <top style="medium">
        <color rgb="FFFFFFFF"/>
      </top>
      <bottom style="medium">
        <color rgb="FFFFFFFF"/>
      </bottom>
      <diagonal/>
    </border>
  </borders>
  <cellStyleXfs count="4043">
    <xf numFmtId="0" fontId="0" fillId="0" borderId="0"/>
    <xf numFmtId="0" fontId="55" fillId="17" borderId="0" applyNumberFormat="0" applyBorder="0" applyAlignment="0" applyProtection="0"/>
    <xf numFmtId="0" fontId="55" fillId="17" borderId="0" applyNumberFormat="0" applyBorder="0" applyAlignment="0" applyProtection="0"/>
    <xf numFmtId="0" fontId="55" fillId="2"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3"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4"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 borderId="0" applyNumberFormat="0" applyBorder="0" applyAlignment="0" applyProtection="0"/>
    <xf numFmtId="0" fontId="55" fillId="21"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5"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5"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8" borderId="0" applyNumberFormat="0" applyBorder="0" applyAlignment="0" applyProtection="0"/>
    <xf numFmtId="0" fontId="55" fillId="3"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6"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5"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 borderId="0" applyNumberFormat="0" applyBorder="0" applyAlignment="0" applyProtection="0"/>
    <xf numFmtId="0" fontId="5" fillId="9"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7" borderId="0" applyNumberFormat="0" applyBorder="0" applyAlignment="0" applyProtection="0"/>
    <xf numFmtId="0" fontId="5" fillId="10"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11" borderId="0" applyNumberFormat="0" applyBorder="0" applyAlignment="0" applyProtection="0"/>
    <xf numFmtId="0" fontId="5" fillId="12" borderId="0" applyNumberFormat="0" applyBorder="0" applyAlignment="0" applyProtection="0"/>
    <xf numFmtId="0" fontId="56" fillId="37" borderId="0" applyNumberFormat="0" applyBorder="0" applyAlignment="0" applyProtection="0"/>
    <xf numFmtId="0" fontId="5" fillId="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13" borderId="0" applyNumberFormat="0" applyBorder="0" applyAlignment="0" applyProtection="0"/>
    <xf numFmtId="0" fontId="5" fillId="7" borderId="0" applyNumberFormat="0" applyBorder="0" applyAlignment="0" applyProtection="0"/>
    <xf numFmtId="0" fontId="56" fillId="39" borderId="0" applyNumberFormat="0" applyBorder="0" applyAlignment="0" applyProtection="0"/>
    <xf numFmtId="0" fontId="5" fillId="11" borderId="0" applyNumberFormat="0" applyBorder="0" applyAlignment="0" applyProtection="0"/>
    <xf numFmtId="0" fontId="56" fillId="40" borderId="0" applyNumberFormat="0" applyBorder="0" applyAlignment="0" applyProtection="0"/>
    <xf numFmtId="0" fontId="6" fillId="3" borderId="1" applyNumberFormat="0" applyAlignment="0" applyProtection="0"/>
    <xf numFmtId="0" fontId="57" fillId="41" borderId="20" applyNumberFormat="0" applyAlignment="0" applyProtection="0"/>
    <xf numFmtId="0" fontId="7" fillId="5" borderId="2" applyNumberFormat="0" applyAlignment="0" applyProtection="0"/>
    <xf numFmtId="0" fontId="58" fillId="42" borderId="21" applyNumberFormat="0" applyAlignment="0" applyProtection="0"/>
    <xf numFmtId="0" fontId="58" fillId="42" borderId="21" applyNumberFormat="0" applyAlignment="0" applyProtection="0"/>
    <xf numFmtId="0" fontId="58" fillId="2" borderId="21" applyNumberFormat="0" applyAlignment="0" applyProtection="0"/>
    <xf numFmtId="0" fontId="59" fillId="43" borderId="0" applyNumberFormat="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2"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7"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19" fillId="0" borderId="0" applyFont="0" applyFill="0" applyBorder="0" applyAlignment="0" applyProtection="0"/>
    <xf numFmtId="164" fontId="51"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0" fontId="8" fillId="0" borderId="0" applyNumberFormat="0" applyFill="0" applyBorder="0" applyAlignment="0" applyProtection="0">
      <alignment vertical="top"/>
      <protection locked="0"/>
    </xf>
    <xf numFmtId="0" fontId="60" fillId="0" borderId="0" applyNumberFormat="0" applyFill="0" applyBorder="0" applyAlignment="0" applyProtection="0"/>
    <xf numFmtId="0" fontId="9" fillId="0" borderId="3" applyNumberFormat="0" applyFill="0" applyAlignment="0" applyProtection="0"/>
    <xf numFmtId="0" fontId="61" fillId="0" borderId="22" applyNumberFormat="0" applyFill="0" applyAlignment="0" applyProtection="0"/>
    <xf numFmtId="0" fontId="10" fillId="14" borderId="4" applyNumberFormat="0" applyAlignment="0" applyProtection="0"/>
    <xf numFmtId="0" fontId="62" fillId="44" borderId="23" applyNumberFormat="0" applyAlignment="0" applyProtection="0"/>
    <xf numFmtId="0" fontId="11" fillId="0" borderId="5"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48" fillId="0" borderId="6" applyNumberFormat="0" applyFill="0" applyAlignment="0" applyProtection="0"/>
    <xf numFmtId="0" fontId="12" fillId="0" borderId="7"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5" fillId="0" borderId="25" applyNumberFormat="0" applyFill="0" applyAlignment="0" applyProtection="0"/>
    <xf numFmtId="0" fontId="13" fillId="0" borderId="8"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49" fillId="0" borderId="9" applyNumberFormat="0" applyFill="0" applyAlignment="0" applyProtection="0"/>
    <xf numFmtId="0" fontId="13"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7" fillId="45" borderId="0" applyNumberFormat="0" applyBorder="0" applyAlignment="0" applyProtection="0"/>
    <xf numFmtId="0" fontId="2" fillId="0" borderId="0"/>
    <xf numFmtId="0" fontId="30" fillId="0" borderId="0"/>
    <xf numFmtId="0" fontId="55" fillId="0" borderId="0"/>
    <xf numFmtId="0" fontId="55" fillId="0" borderId="0"/>
    <xf numFmtId="0" fontId="55" fillId="0" borderId="0"/>
    <xf numFmtId="0" fontId="68" fillId="0" borderId="0"/>
    <xf numFmtId="0" fontId="19" fillId="0" borderId="0"/>
    <xf numFmtId="0" fontId="55" fillId="0" borderId="0"/>
    <xf numFmtId="0" fontId="55" fillId="0" borderId="0"/>
    <xf numFmtId="0" fontId="55" fillId="0" borderId="0"/>
    <xf numFmtId="0" fontId="55" fillId="0" borderId="0"/>
    <xf numFmtId="0" fontId="19" fillId="0" borderId="0"/>
    <xf numFmtId="0" fontId="69" fillId="0" borderId="0"/>
    <xf numFmtId="0" fontId="55" fillId="0" borderId="0"/>
    <xf numFmtId="0" fontId="55" fillId="0" borderId="0"/>
    <xf numFmtId="0" fontId="55" fillId="0" borderId="0"/>
    <xf numFmtId="0" fontId="2" fillId="0" borderId="0"/>
    <xf numFmtId="0" fontId="19" fillId="0" borderId="0"/>
    <xf numFmtId="0" fontId="19" fillId="0" borderId="0"/>
    <xf numFmtId="0" fontId="19" fillId="0" borderId="0"/>
    <xf numFmtId="0" fontId="29" fillId="0" borderId="0" applyNumberFormat="0" applyFont="0" applyFill="0" applyBorder="0" applyAlignment="0" applyProtection="0"/>
    <xf numFmtId="0" fontId="55" fillId="0" borderId="0"/>
    <xf numFmtId="0" fontId="51" fillId="0" borderId="0"/>
    <xf numFmtId="0" fontId="19" fillId="0" borderId="0"/>
    <xf numFmtId="0" fontId="55" fillId="0" borderId="0"/>
    <xf numFmtId="0" fontId="55" fillId="0" borderId="0"/>
    <xf numFmtId="0" fontId="19" fillId="0" borderId="0"/>
    <xf numFmtId="0" fontId="19" fillId="0" borderId="0"/>
    <xf numFmtId="0" fontId="19" fillId="0" borderId="0"/>
    <xf numFmtId="0" fontId="19" fillId="0" borderId="0"/>
    <xf numFmtId="0" fontId="55" fillId="0" borderId="0"/>
    <xf numFmtId="0" fontId="19" fillId="0" borderId="0"/>
    <xf numFmtId="0" fontId="19" fillId="0" borderId="0"/>
    <xf numFmtId="0" fontId="55" fillId="0" borderId="0"/>
    <xf numFmtId="0" fontId="70" fillId="0" borderId="0"/>
    <xf numFmtId="0" fontId="19" fillId="0" borderId="0"/>
    <xf numFmtId="0" fontId="19" fillId="0" borderId="0"/>
    <xf numFmtId="0" fontId="19" fillId="0" borderId="0"/>
    <xf numFmtId="0" fontId="19" fillId="0" borderId="0"/>
    <xf numFmtId="0" fontId="2" fillId="0" borderId="0"/>
    <xf numFmtId="0" fontId="71" fillId="0" borderId="0"/>
    <xf numFmtId="0" fontId="14" fillId="5" borderId="1" applyNumberFormat="0" applyAlignment="0" applyProtection="0"/>
    <xf numFmtId="0" fontId="72" fillId="42" borderId="20" applyNumberFormat="0" applyAlignment="0" applyProtection="0"/>
    <xf numFmtId="0" fontId="72" fillId="42" borderId="20" applyNumberFormat="0" applyAlignment="0" applyProtection="0"/>
    <xf numFmtId="0" fontId="72" fillId="2" borderId="2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5" fillId="0" borderId="10"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11" applyNumberFormat="0" applyFill="0" applyAlignment="0" applyProtection="0"/>
    <xf numFmtId="0" fontId="16" fillId="0" borderId="0" applyNumberFormat="0" applyFill="0" applyBorder="0" applyAlignment="0" applyProtection="0"/>
    <xf numFmtId="0" fontId="74" fillId="0" borderId="0" applyNumberFormat="0" applyFill="0" applyBorder="0" applyAlignment="0" applyProtection="0"/>
    <xf numFmtId="0" fontId="1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0"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7" fillId="0" borderId="0" applyNumberFormat="0" applyFill="0" applyBorder="0" applyAlignment="0" applyProtection="0"/>
    <xf numFmtId="0" fontId="76" fillId="0" borderId="0" applyNumberFormat="0" applyFill="0" applyBorder="0" applyAlignment="0" applyProtection="0"/>
    <xf numFmtId="0" fontId="1"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32" fillId="46" borderId="28" applyNumberFormat="0" applyFont="0" applyAlignment="0" applyProtection="0"/>
    <xf numFmtId="0" fontId="32" fillId="46" borderId="28" applyNumberFormat="0" applyFont="0" applyAlignment="0" applyProtection="0"/>
    <xf numFmtId="0" fontId="21" fillId="46" borderId="28" applyNumberFormat="0" applyFont="0" applyAlignment="0" applyProtection="0"/>
    <xf numFmtId="0" fontId="52" fillId="46" borderId="28"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22" fillId="4" borderId="12" applyNumberFormat="0" applyFont="0" applyAlignment="0" applyProtection="0"/>
    <xf numFmtId="0" fontId="19" fillId="4" borderId="12" applyNumberFormat="0" applyFont="0" applyAlignment="0" applyProtection="0"/>
    <xf numFmtId="0" fontId="23" fillId="4" borderId="12" applyNumberFormat="0" applyFont="0" applyAlignment="0" applyProtection="0"/>
    <xf numFmtId="0" fontId="51" fillId="4" borderId="12" applyNumberFormat="0" applyFont="0" applyAlignment="0" applyProtection="0"/>
    <xf numFmtId="0" fontId="19" fillId="4" borderId="12" applyNumberFormat="0" applyFont="0" applyAlignment="0" applyProtection="0"/>
    <xf numFmtId="0" fontId="27" fillId="4" borderId="12"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5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9" fontId="90" fillId="0" borderId="0" applyFont="0" applyFill="0" applyBorder="0" applyAlignment="0" applyProtection="0"/>
  </cellStyleXfs>
  <cellXfs count="107">
    <xf numFmtId="0" fontId="0" fillId="0" borderId="0" xfId="0"/>
    <xf numFmtId="0" fontId="37" fillId="0" borderId="0" xfId="2837" applyFont="1" applyFill="1" applyAlignment="1" applyProtection="1"/>
    <xf numFmtId="0" fontId="44" fillId="0" borderId="0" xfId="2837" applyFont="1" applyFill="1" applyAlignment="1" applyProtection="1"/>
    <xf numFmtId="0" fontId="43" fillId="0" borderId="0" xfId="0" applyFont="1" applyAlignment="1">
      <alignment horizontal="left" vertical="center"/>
    </xf>
    <xf numFmtId="0" fontId="39" fillId="0" borderId="0" xfId="0" applyFont="1" applyAlignment="1">
      <alignment horizontal="left" vertical="center"/>
    </xf>
    <xf numFmtId="0" fontId="45" fillId="16" borderId="16" xfId="0" applyFont="1" applyFill="1" applyBorder="1" applyAlignment="1">
      <alignment horizontal="center" vertical="center" wrapText="1"/>
    </xf>
    <xf numFmtId="0" fontId="40" fillId="0" borderId="0" xfId="0" applyFont="1" applyAlignment="1">
      <alignment vertical="center" wrapText="1"/>
    </xf>
    <xf numFmtId="0" fontId="46" fillId="15" borderId="0" xfId="2837" applyFont="1" applyFill="1" applyBorder="1" applyAlignment="1" applyProtection="1">
      <alignment horizontal="center" vertical="center" wrapText="1"/>
    </xf>
    <xf numFmtId="0" fontId="40" fillId="0" borderId="13" xfId="0" applyFont="1" applyBorder="1" applyAlignment="1">
      <alignment vertical="center" wrapText="1"/>
    </xf>
    <xf numFmtId="0" fontId="45" fillId="16" borderId="19" xfId="0" applyFont="1" applyFill="1" applyBorder="1" applyAlignment="1">
      <alignment horizontal="center" vertical="center" wrapText="1"/>
    </xf>
    <xf numFmtId="0" fontId="44" fillId="0" borderId="0" xfId="2837" applyFont="1" applyFill="1" applyBorder="1" applyAlignment="1" applyProtection="1">
      <alignment horizontal="center" vertical="center"/>
    </xf>
    <xf numFmtId="0" fontId="38" fillId="0" borderId="0" xfId="0" applyFont="1" applyAlignment="1">
      <alignment wrapText="1"/>
    </xf>
    <xf numFmtId="0" fontId="45" fillId="16" borderId="15" xfId="0" applyFont="1" applyFill="1" applyBorder="1" applyAlignment="1">
      <alignment horizontal="center" vertical="center" wrapText="1"/>
    </xf>
    <xf numFmtId="0" fontId="40" fillId="0" borderId="14" xfId="0" applyFont="1" applyBorder="1" applyAlignment="1">
      <alignment vertical="center" wrapText="1"/>
    </xf>
    <xf numFmtId="3" fontId="3" fillId="0" borderId="0" xfId="0" applyNumberFormat="1" applyFont="1" applyAlignment="1">
      <alignment horizontal="right" vertical="center" wrapText="1"/>
    </xf>
    <xf numFmtId="165" fontId="3" fillId="0" borderId="0" xfId="160" applyNumberFormat="1" applyFont="1" applyBorder="1" applyAlignment="1">
      <alignment horizontal="right" vertical="center" wrapText="1"/>
    </xf>
    <xf numFmtId="3" fontId="20" fillId="0" borderId="0" xfId="0" applyNumberFormat="1" applyFont="1"/>
    <xf numFmtId="0" fontId="3" fillId="0" borderId="13" xfId="0" quotePrefix="1" applyFont="1" applyBorder="1" applyAlignment="1">
      <alignment horizontal="right" vertical="center" wrapText="1"/>
    </xf>
    <xf numFmtId="0" fontId="36" fillId="0" borderId="0" xfId="0" applyFont="1" applyAlignment="1">
      <alignment vertical="center"/>
    </xf>
    <xf numFmtId="0" fontId="25" fillId="0" borderId="0" xfId="0" applyFont="1" applyAlignment="1">
      <alignment vertical="center" wrapText="1"/>
    </xf>
    <xf numFmtId="0" fontId="34" fillId="0" borderId="0" xfId="0" applyFont="1" applyAlignment="1">
      <alignment vertical="center"/>
    </xf>
    <xf numFmtId="167" fontId="25" fillId="0" borderId="14" xfId="0" applyNumberFormat="1" applyFont="1" applyBorder="1" applyAlignment="1">
      <alignment horizontal="center" vertical="center" wrapText="1"/>
    </xf>
    <xf numFmtId="2" fontId="25" fillId="0" borderId="0" xfId="0" applyNumberFormat="1" applyFont="1" applyAlignment="1">
      <alignment horizontal="center" vertical="center" wrapText="1"/>
    </xf>
    <xf numFmtId="2" fontId="25" fillId="0" borderId="13" xfId="0" applyNumberFormat="1" applyFont="1" applyBorder="1" applyAlignment="1">
      <alignment horizontal="center" vertical="center" wrapText="1"/>
    </xf>
    <xf numFmtId="0" fontId="43" fillId="0" borderId="0" xfId="0" applyFont="1" applyAlignment="1">
      <alignment vertical="center"/>
    </xf>
    <xf numFmtId="0" fontId="35" fillId="0" borderId="0" xfId="0" applyFont="1" applyAlignment="1">
      <alignment horizontal="left" vertical="center" indent="1"/>
    </xf>
    <xf numFmtId="0" fontId="45" fillId="16" borderId="17" xfId="0" applyFont="1" applyFill="1" applyBorder="1" applyAlignment="1">
      <alignment horizontal="center" vertical="center" wrapText="1"/>
    </xf>
    <xf numFmtId="168" fontId="45" fillId="16" borderId="18" xfId="0" applyNumberFormat="1" applyFont="1" applyFill="1" applyBorder="1" applyAlignment="1">
      <alignment horizontal="center" vertical="center" wrapText="1"/>
    </xf>
    <xf numFmtId="3" fontId="25" fillId="0" borderId="0" xfId="0" applyNumberFormat="1" applyFont="1" applyAlignment="1">
      <alignment horizontal="right" vertical="center" wrapText="1"/>
    </xf>
    <xf numFmtId="0" fontId="40" fillId="0" borderId="15" xfId="0" applyFont="1" applyBorder="1" applyAlignment="1">
      <alignment vertical="center" wrapText="1"/>
    </xf>
    <xf numFmtId="3" fontId="40" fillId="0" borderId="15" xfId="0" applyNumberFormat="1" applyFont="1" applyBorder="1" applyAlignment="1">
      <alignment horizontal="right" vertical="center" wrapText="1"/>
    </xf>
    <xf numFmtId="165" fontId="25" fillId="0" borderId="0" xfId="0" applyNumberFormat="1" applyFont="1" applyAlignment="1">
      <alignment horizontal="right" vertical="center" wrapText="1"/>
    </xf>
    <xf numFmtId="0" fontId="3" fillId="0" borderId="0" xfId="0" applyFont="1" applyAlignment="1">
      <alignment wrapText="1"/>
    </xf>
    <xf numFmtId="0" fontId="3" fillId="0" borderId="0" xfId="0" applyFont="1"/>
    <xf numFmtId="3" fontId="25" fillId="0" borderId="0" xfId="0" quotePrefix="1" applyNumberFormat="1" applyFont="1" applyAlignment="1">
      <alignment horizontal="right" vertical="center" wrapText="1"/>
    </xf>
    <xf numFmtId="3" fontId="40" fillId="0" borderId="13" xfId="0" applyNumberFormat="1" applyFont="1" applyBorder="1" applyAlignment="1">
      <alignment horizontal="right" vertical="center" wrapText="1"/>
    </xf>
    <xf numFmtId="0" fontId="25" fillId="0" borderId="14" xfId="0" applyFont="1" applyBorder="1" applyAlignment="1">
      <alignment vertical="center" wrapText="1"/>
    </xf>
    <xf numFmtId="3" fontId="40" fillId="0" borderId="14" xfId="0" applyNumberFormat="1" applyFont="1" applyBorder="1" applyAlignment="1">
      <alignment horizontal="right" vertical="center" wrapText="1"/>
    </xf>
    <xf numFmtId="3" fontId="0" fillId="0" borderId="0" xfId="0" applyNumberFormat="1"/>
    <xf numFmtId="0" fontId="38" fillId="0" borderId="0" xfId="0" applyFont="1"/>
    <xf numFmtId="168" fontId="45" fillId="16" borderId="16" xfId="0" quotePrefix="1" applyNumberFormat="1" applyFont="1" applyFill="1" applyBorder="1" applyAlignment="1">
      <alignment horizontal="center" vertical="center" wrapText="1"/>
    </xf>
    <xf numFmtId="3" fontId="25" fillId="0" borderId="14" xfId="0" applyNumberFormat="1" applyFont="1" applyBorder="1" applyAlignment="1">
      <alignment horizontal="right" vertical="center" wrapText="1"/>
    </xf>
    <xf numFmtId="0" fontId="45" fillId="16" borderId="14" xfId="0" applyFont="1" applyFill="1" applyBorder="1" applyAlignment="1">
      <alignment horizontal="center" vertical="center" wrapText="1"/>
    </xf>
    <xf numFmtId="168" fontId="45" fillId="16" borderId="19" xfId="0" quotePrefix="1" applyNumberFormat="1" applyFont="1" applyFill="1" applyBorder="1" applyAlignment="1">
      <alignment horizontal="center" vertical="center" wrapText="1"/>
    </xf>
    <xf numFmtId="0" fontId="45" fillId="16" borderId="19" xfId="0" quotePrefix="1" applyFont="1" applyFill="1" applyBorder="1" applyAlignment="1">
      <alignment horizontal="center" vertical="center" wrapText="1"/>
    </xf>
    <xf numFmtId="0" fontId="41" fillId="48" borderId="0" xfId="0" applyFont="1" applyFill="1" applyAlignment="1">
      <alignment vertical="center" wrapText="1"/>
    </xf>
    <xf numFmtId="0" fontId="41" fillId="48" borderId="14" xfId="0" applyFont="1" applyFill="1" applyBorder="1" applyAlignment="1">
      <alignment vertical="center" wrapText="1"/>
    </xf>
    <xf numFmtId="0" fontId="41" fillId="48" borderId="0" xfId="0" quotePrefix="1" applyFont="1" applyFill="1" applyAlignment="1">
      <alignment vertical="center" wrapText="1"/>
    </xf>
    <xf numFmtId="0" fontId="42" fillId="48" borderId="15" xfId="0" applyFont="1" applyFill="1" applyBorder="1" applyAlignment="1">
      <alignment vertical="center" wrapText="1"/>
    </xf>
    <xf numFmtId="0" fontId="42" fillId="48" borderId="14" xfId="0" applyFont="1" applyFill="1" applyBorder="1" applyAlignment="1">
      <alignment vertical="center" wrapText="1"/>
    </xf>
    <xf numFmtId="0" fontId="42" fillId="48" borderId="13" xfId="0" applyFont="1" applyFill="1" applyBorder="1" applyAlignment="1">
      <alignment vertical="center" wrapText="1"/>
    </xf>
    <xf numFmtId="0" fontId="41" fillId="48" borderId="13" xfId="0" applyFont="1" applyFill="1" applyBorder="1" applyAlignment="1">
      <alignment vertical="center" wrapText="1"/>
    </xf>
    <xf numFmtId="3" fontId="40" fillId="0" borderId="0" xfId="0" applyNumberFormat="1" applyFont="1" applyAlignment="1">
      <alignment horizontal="right" vertical="center" wrapText="1"/>
    </xf>
    <xf numFmtId="170" fontId="45" fillId="16" borderId="19" xfId="0" quotePrefix="1" applyNumberFormat="1" applyFont="1" applyFill="1" applyBorder="1" applyAlignment="1">
      <alignment horizontal="center" vertical="center" wrapText="1"/>
    </xf>
    <xf numFmtId="0" fontId="45" fillId="16" borderId="14" xfId="0" quotePrefix="1" applyFont="1" applyFill="1" applyBorder="1" applyAlignment="1">
      <alignment horizontal="center" vertical="center" wrapText="1"/>
    </xf>
    <xf numFmtId="171" fontId="45" fillId="16" borderId="19" xfId="0" quotePrefix="1" applyNumberFormat="1" applyFont="1" applyFill="1" applyBorder="1" applyAlignment="1">
      <alignment horizontal="center" vertical="center" wrapText="1"/>
    </xf>
    <xf numFmtId="164" fontId="41" fillId="48" borderId="0" xfId="72" applyFont="1" applyFill="1" applyBorder="1" applyAlignment="1">
      <alignment vertical="center" wrapText="1"/>
    </xf>
    <xf numFmtId="171" fontId="45" fillId="16" borderId="17" xfId="0" applyNumberFormat="1" applyFont="1" applyFill="1" applyBorder="1" applyAlignment="1">
      <alignment horizontal="center" vertical="center" wrapText="1"/>
    </xf>
    <xf numFmtId="0" fontId="77" fillId="47" borderId="31" xfId="0" applyFont="1" applyFill="1" applyBorder="1" applyAlignment="1">
      <alignment vertical="center"/>
    </xf>
    <xf numFmtId="0" fontId="77" fillId="47" borderId="29" xfId="0" applyFont="1" applyFill="1" applyBorder="1" applyAlignment="1">
      <alignment vertical="center" wrapText="1"/>
    </xf>
    <xf numFmtId="9" fontId="77" fillId="47" borderId="29" xfId="0" applyNumberFormat="1" applyFont="1" applyFill="1" applyBorder="1" applyAlignment="1">
      <alignment horizontal="right" vertical="center"/>
    </xf>
    <xf numFmtId="0" fontId="80" fillId="49" borderId="0" xfId="0" applyFont="1" applyFill="1" applyAlignment="1">
      <alignment horizontal="center" vertical="center" wrapText="1"/>
    </xf>
    <xf numFmtId="0" fontId="42" fillId="48" borderId="0" xfId="0" applyFont="1" applyFill="1" applyAlignment="1">
      <alignment vertical="center" wrapText="1"/>
    </xf>
    <xf numFmtId="0" fontId="54" fillId="0" borderId="0" xfId="0" applyFont="1"/>
    <xf numFmtId="4" fontId="25" fillId="0" borderId="0" xfId="0" applyNumberFormat="1" applyFont="1" applyAlignment="1">
      <alignment horizontal="right" vertical="center" wrapText="1"/>
    </xf>
    <xf numFmtId="166" fontId="25" fillId="0" borderId="0" xfId="0" applyNumberFormat="1" applyFont="1" applyAlignment="1">
      <alignment horizontal="right" vertical="center" wrapText="1"/>
    </xf>
    <xf numFmtId="0" fontId="79" fillId="49" borderId="37" xfId="0" applyFont="1" applyFill="1" applyBorder="1" applyAlignment="1">
      <alignment horizontal="center" vertical="center" wrapText="1"/>
    </xf>
    <xf numFmtId="0" fontId="0" fillId="49" borderId="37" xfId="0" applyFill="1" applyBorder="1" applyAlignment="1">
      <alignment vertical="center" wrapText="1"/>
    </xf>
    <xf numFmtId="0" fontId="82" fillId="49" borderId="30" xfId="0" applyFont="1" applyFill="1" applyBorder="1" applyAlignment="1">
      <alignment horizontal="left" vertical="center" wrapText="1"/>
    </xf>
    <xf numFmtId="172" fontId="83" fillId="49" borderId="39" xfId="4041" quotePrefix="1" applyNumberFormat="1" applyFont="1" applyFill="1" applyBorder="1" applyAlignment="1">
      <alignment horizontal="right" vertical="center" wrapText="1"/>
    </xf>
    <xf numFmtId="0" fontId="82" fillId="49" borderId="0" xfId="0" applyFont="1" applyFill="1" applyAlignment="1">
      <alignment horizontal="left" vertical="center" wrapText="1"/>
    </xf>
    <xf numFmtId="14" fontId="45" fillId="16" borderId="19" xfId="0" quotePrefix="1" applyNumberFormat="1" applyFont="1" applyFill="1" applyBorder="1" applyAlignment="1">
      <alignment horizontal="center" vertical="center" wrapText="1"/>
    </xf>
    <xf numFmtId="0" fontId="80" fillId="49" borderId="0" xfId="0" applyFont="1" applyFill="1" applyAlignment="1">
      <alignment vertical="center" wrapText="1"/>
    </xf>
    <xf numFmtId="3" fontId="44" fillId="0" borderId="0" xfId="2837" applyNumberFormat="1" applyFont="1" applyFill="1" applyAlignment="1" applyProtection="1"/>
    <xf numFmtId="168" fontId="45" fillId="16" borderId="15" xfId="0" applyNumberFormat="1" applyFont="1" applyFill="1" applyBorder="1" applyAlignment="1">
      <alignment horizontal="center" vertical="center" wrapText="1"/>
    </xf>
    <xf numFmtId="14" fontId="45" fillId="16" borderId="17" xfId="0" applyNumberFormat="1" applyFont="1" applyFill="1" applyBorder="1" applyAlignment="1">
      <alignment horizontal="center" vertical="center" wrapText="1"/>
    </xf>
    <xf numFmtId="0" fontId="85" fillId="47" borderId="31" xfId="0" applyFont="1" applyFill="1" applyBorder="1" applyAlignment="1">
      <alignment vertical="center" wrapText="1"/>
    </xf>
    <xf numFmtId="165" fontId="0" fillId="0" borderId="0" xfId="0" applyNumberFormat="1"/>
    <xf numFmtId="3" fontId="86" fillId="0" borderId="0" xfId="0" applyNumberFormat="1" applyFont="1"/>
    <xf numFmtId="3" fontId="38" fillId="0" borderId="0" xfId="0" applyNumberFormat="1" applyFont="1" applyAlignment="1">
      <alignment wrapText="1"/>
    </xf>
    <xf numFmtId="3" fontId="87" fillId="47" borderId="29" xfId="0" applyNumberFormat="1" applyFont="1" applyFill="1" applyBorder="1" applyAlignment="1">
      <alignment horizontal="right" vertical="center" wrapText="1"/>
    </xf>
    <xf numFmtId="0" fontId="87" fillId="47" borderId="29" xfId="0" applyFont="1" applyFill="1" applyBorder="1" applyAlignment="1">
      <alignment horizontal="right" vertical="center" wrapText="1"/>
    </xf>
    <xf numFmtId="0" fontId="88" fillId="47" borderId="31" xfId="0" applyFont="1" applyFill="1" applyBorder="1" applyAlignment="1">
      <alignment vertical="center" wrapText="1"/>
    </xf>
    <xf numFmtId="3" fontId="89" fillId="47" borderId="29" xfId="0" applyNumberFormat="1" applyFont="1" applyFill="1" applyBorder="1" applyAlignment="1">
      <alignment horizontal="right" vertical="center" wrapText="1"/>
    </xf>
    <xf numFmtId="0" fontId="88" fillId="47" borderId="40" xfId="0" applyFont="1" applyFill="1" applyBorder="1" applyAlignment="1">
      <alignment vertical="center" wrapText="1"/>
    </xf>
    <xf numFmtId="3" fontId="89" fillId="47" borderId="30" xfId="0" applyNumberFormat="1" applyFont="1" applyFill="1" applyBorder="1" applyAlignment="1">
      <alignment horizontal="right" vertical="center" wrapText="1"/>
    </xf>
    <xf numFmtId="0" fontId="87" fillId="47" borderId="29" xfId="0" applyFont="1" applyFill="1" applyBorder="1" applyAlignment="1">
      <alignment vertical="center" wrapText="1"/>
    </xf>
    <xf numFmtId="3" fontId="87" fillId="47" borderId="29" xfId="0" applyNumberFormat="1" applyFont="1" applyFill="1" applyBorder="1" applyAlignment="1">
      <alignment vertical="center" wrapText="1"/>
    </xf>
    <xf numFmtId="164" fontId="25" fillId="0" borderId="0" xfId="0" applyNumberFormat="1" applyFont="1" applyAlignment="1">
      <alignment horizontal="right" vertical="center" wrapText="1"/>
    </xf>
    <xf numFmtId="173" fontId="25" fillId="0" borderId="0" xfId="0" applyNumberFormat="1" applyFont="1" applyAlignment="1">
      <alignment horizontal="right" vertical="center" wrapText="1"/>
    </xf>
    <xf numFmtId="174" fontId="43" fillId="0" borderId="0" xfId="0" applyNumberFormat="1" applyFont="1" applyAlignment="1">
      <alignment vertical="center"/>
    </xf>
    <xf numFmtId="168" fontId="45" fillId="16" borderId="14" xfId="0" applyNumberFormat="1" applyFont="1" applyFill="1" applyBorder="1" applyAlignment="1">
      <alignment horizontal="center" vertical="center" wrapText="1"/>
    </xf>
    <xf numFmtId="3" fontId="37" fillId="0" borderId="0" xfId="2837" applyNumberFormat="1" applyFont="1" applyFill="1" applyAlignment="1" applyProtection="1"/>
    <xf numFmtId="175" fontId="0" fillId="0" borderId="0" xfId="4042" applyNumberFormat="1" applyFont="1"/>
    <xf numFmtId="10" fontId="0" fillId="0" borderId="0" xfId="4042" applyNumberFormat="1" applyFont="1"/>
    <xf numFmtId="3" fontId="54" fillId="0" borderId="0" xfId="0" applyNumberFormat="1" applyFont="1"/>
    <xf numFmtId="0" fontId="81" fillId="0" borderId="0" xfId="0" applyFont="1" applyAlignment="1">
      <alignment wrapText="1"/>
    </xf>
    <xf numFmtId="0" fontId="79" fillId="49" borderId="37" xfId="0" applyFont="1" applyFill="1" applyBorder="1" applyAlignment="1">
      <alignment horizontal="center" vertical="center" wrapText="1"/>
    </xf>
    <xf numFmtId="0" fontId="79" fillId="49" borderId="38" xfId="0" applyFont="1" applyFill="1" applyBorder="1" applyAlignment="1">
      <alignment horizontal="center" vertical="center" wrapText="1"/>
    </xf>
    <xf numFmtId="0" fontId="77" fillId="47" borderId="33" xfId="0" applyFont="1" applyFill="1" applyBorder="1" applyAlignment="1">
      <alignment horizontal="left" vertical="center"/>
    </xf>
    <xf numFmtId="0" fontId="77" fillId="47" borderId="32" xfId="0" applyFont="1" applyFill="1" applyBorder="1" applyAlignment="1">
      <alignment horizontal="left" vertical="center"/>
    </xf>
    <xf numFmtId="0" fontId="77" fillId="47" borderId="29" xfId="0" applyFont="1" applyFill="1" applyBorder="1" applyAlignment="1">
      <alignment horizontal="left" vertical="center"/>
    </xf>
    <xf numFmtId="0" fontId="77" fillId="47" borderId="34" xfId="0" applyFont="1" applyFill="1" applyBorder="1" applyAlignment="1">
      <alignment horizontal="left" vertical="center"/>
    </xf>
    <xf numFmtId="0" fontId="77" fillId="47" borderId="35" xfId="0" applyFont="1" applyFill="1" applyBorder="1" applyAlignment="1">
      <alignment horizontal="left" vertical="center"/>
    </xf>
    <xf numFmtId="0" fontId="79" fillId="49" borderId="36" xfId="0" applyFont="1" applyFill="1" applyBorder="1" applyAlignment="1">
      <alignment horizontal="center" vertical="center"/>
    </xf>
    <xf numFmtId="0" fontId="80" fillId="49" borderId="0" xfId="0" applyFont="1" applyFill="1" applyAlignment="1">
      <alignment horizontal="center" vertical="center" wrapText="1"/>
    </xf>
    <xf numFmtId="0" fontId="80" fillId="49" borderId="32" xfId="0" applyFont="1" applyFill="1" applyBorder="1" applyAlignment="1">
      <alignment horizontal="center" vertical="center" wrapText="1"/>
    </xf>
  </cellXfs>
  <cellStyles count="4043">
    <cellStyle name="20% - akcent 1 2" xfId="1" xr:uid="{00000000-0005-0000-0000-000000000000}"/>
    <cellStyle name="20% - akcent 1 2 2" xfId="2" xr:uid="{00000000-0005-0000-0000-000001000000}"/>
    <cellStyle name="20% - akcent 1 2 3" xfId="3" xr:uid="{00000000-0005-0000-0000-000002000000}"/>
    <cellStyle name="20% - akcent 2 2" xfId="4" xr:uid="{00000000-0005-0000-0000-000003000000}"/>
    <cellStyle name="20% - akcent 2 2 2" xfId="5" xr:uid="{00000000-0005-0000-0000-000004000000}"/>
    <cellStyle name="20% - akcent 2 2 3" xfId="6" xr:uid="{00000000-0005-0000-0000-000005000000}"/>
    <cellStyle name="20% - akcent 3 2" xfId="7" xr:uid="{00000000-0005-0000-0000-000006000000}"/>
    <cellStyle name="20% - akcent 3 2 2" xfId="8" xr:uid="{00000000-0005-0000-0000-000007000000}"/>
    <cellStyle name="20% - akcent 3 2 3" xfId="9" xr:uid="{00000000-0005-0000-0000-000008000000}"/>
    <cellStyle name="20% - akcent 4 2" xfId="10" xr:uid="{00000000-0005-0000-0000-000009000000}"/>
    <cellStyle name="20% - akcent 4 2 2" xfId="11" xr:uid="{00000000-0005-0000-0000-00000A000000}"/>
    <cellStyle name="20% - akcent 4 2 3" xfId="12" xr:uid="{00000000-0005-0000-0000-00000B000000}"/>
    <cellStyle name="20% - akcent 5 2" xfId="13" xr:uid="{00000000-0005-0000-0000-00000C000000}"/>
    <cellStyle name="20% - akcent 5 2 2" xfId="14" xr:uid="{00000000-0005-0000-0000-00000D000000}"/>
    <cellStyle name="20% - akcent 6 2" xfId="15" xr:uid="{00000000-0005-0000-0000-00000E000000}"/>
    <cellStyle name="20% - akcent 6 2 2" xfId="16" xr:uid="{00000000-0005-0000-0000-00000F000000}"/>
    <cellStyle name="40% - akcent 1 2" xfId="17" xr:uid="{00000000-0005-0000-0000-000010000000}"/>
    <cellStyle name="40% - akcent 1 2 2" xfId="18" xr:uid="{00000000-0005-0000-0000-000011000000}"/>
    <cellStyle name="40% - akcent 1 2 3" xfId="19" xr:uid="{00000000-0005-0000-0000-000012000000}"/>
    <cellStyle name="40% - akcent 2 2" xfId="20" xr:uid="{00000000-0005-0000-0000-000013000000}"/>
    <cellStyle name="40% - akcent 2 2 2" xfId="21" xr:uid="{00000000-0005-0000-0000-000014000000}"/>
    <cellStyle name="40% - akcent 3 2" xfId="22" xr:uid="{00000000-0005-0000-0000-000015000000}"/>
    <cellStyle name="40% - akcent 3 2 2" xfId="23" xr:uid="{00000000-0005-0000-0000-000016000000}"/>
    <cellStyle name="40% - akcent 3 2 3" xfId="24" xr:uid="{00000000-0005-0000-0000-000017000000}"/>
    <cellStyle name="40% - akcent 4 2" xfId="25" xr:uid="{00000000-0005-0000-0000-000018000000}"/>
    <cellStyle name="40% - akcent 4 2 2" xfId="26" xr:uid="{00000000-0005-0000-0000-000019000000}"/>
    <cellStyle name="40% - akcent 4 2 3" xfId="27" xr:uid="{00000000-0005-0000-0000-00001A000000}"/>
    <cellStyle name="40% - akcent 5 2" xfId="28" xr:uid="{00000000-0005-0000-0000-00001B000000}"/>
    <cellStyle name="40% - akcent 5 2 2" xfId="29" xr:uid="{00000000-0005-0000-0000-00001C000000}"/>
    <cellStyle name="40% - akcent 6 2" xfId="30" xr:uid="{00000000-0005-0000-0000-00001D000000}"/>
    <cellStyle name="40% - akcent 6 2 2" xfId="31" xr:uid="{00000000-0005-0000-0000-00001E000000}"/>
    <cellStyle name="40% - akcent 6 2 3" xfId="32" xr:uid="{00000000-0005-0000-0000-00001F000000}"/>
    <cellStyle name="60% - akcent 1 2" xfId="33" xr:uid="{00000000-0005-0000-0000-000020000000}"/>
    <cellStyle name="60% - akcent 1 2 2" xfId="34" xr:uid="{00000000-0005-0000-0000-000021000000}"/>
    <cellStyle name="60% - akcent 1 2 3" xfId="35" xr:uid="{00000000-0005-0000-0000-000022000000}"/>
    <cellStyle name="60% - akcent 2 2" xfId="36" xr:uid="{00000000-0005-0000-0000-000023000000}"/>
    <cellStyle name="60% - akcent 3 2" xfId="37" xr:uid="{00000000-0005-0000-0000-000024000000}"/>
    <cellStyle name="60% - akcent 3 2 2" xfId="38" xr:uid="{00000000-0005-0000-0000-000025000000}"/>
    <cellStyle name="60% - akcent 3 2 3" xfId="39" xr:uid="{00000000-0005-0000-0000-000026000000}"/>
    <cellStyle name="60% - akcent 4 2" xfId="40" xr:uid="{00000000-0005-0000-0000-000027000000}"/>
    <cellStyle name="60% - akcent 4 2 2" xfId="41" xr:uid="{00000000-0005-0000-0000-000028000000}"/>
    <cellStyle name="60% - akcent 4 2 3" xfId="42" xr:uid="{00000000-0005-0000-0000-000029000000}"/>
    <cellStyle name="60% - akcent 5 2" xfId="43" xr:uid="{00000000-0005-0000-0000-00002A000000}"/>
    <cellStyle name="60% - akcent 6 2" xfId="44" xr:uid="{00000000-0005-0000-0000-00002B000000}"/>
    <cellStyle name="60% - akcent 6 2 2" xfId="45" xr:uid="{00000000-0005-0000-0000-00002C000000}"/>
    <cellStyle name="60% - akcent 6 2 3" xfId="46" xr:uid="{00000000-0005-0000-0000-00002D000000}"/>
    <cellStyle name="Akcent 1" xfId="47" builtinId="29" customBuiltin="1"/>
    <cellStyle name="Akcent 1 2" xfId="48" xr:uid="{00000000-0005-0000-0000-00002F000000}"/>
    <cellStyle name="Akcent 1 2 2" xfId="49" xr:uid="{00000000-0005-0000-0000-000030000000}"/>
    <cellStyle name="Akcent 1 2 3" xfId="50" xr:uid="{00000000-0005-0000-0000-000031000000}"/>
    <cellStyle name="Akcent 2" xfId="51" builtinId="33" customBuiltin="1"/>
    <cellStyle name="Akcent 2 2" xfId="52" xr:uid="{00000000-0005-0000-0000-000033000000}"/>
    <cellStyle name="Akcent 2 2 2" xfId="53" xr:uid="{00000000-0005-0000-0000-000034000000}"/>
    <cellStyle name="Akcent 2 2 3" xfId="54" xr:uid="{00000000-0005-0000-0000-000035000000}"/>
    <cellStyle name="Akcent 3" xfId="55" builtinId="37" customBuiltin="1"/>
    <cellStyle name="Akcent 3 2" xfId="56" xr:uid="{00000000-0005-0000-0000-000037000000}"/>
    <cellStyle name="Akcent 4" xfId="57" builtinId="41" customBuiltin="1"/>
    <cellStyle name="Akcent 4 2" xfId="58" xr:uid="{00000000-0005-0000-0000-000039000000}"/>
    <cellStyle name="Akcent 4 2 2" xfId="59" xr:uid="{00000000-0005-0000-0000-00003A000000}"/>
    <cellStyle name="Akcent 4 2 3" xfId="60" xr:uid="{00000000-0005-0000-0000-00003B000000}"/>
    <cellStyle name="Akcent 5" xfId="61" builtinId="45" customBuiltin="1"/>
    <cellStyle name="Akcent 5 2" xfId="62" xr:uid="{00000000-0005-0000-0000-00003D000000}"/>
    <cellStyle name="Akcent 6" xfId="63" builtinId="49" customBuiltin="1"/>
    <cellStyle name="Akcent 6 2" xfId="64" xr:uid="{00000000-0005-0000-0000-00003F000000}"/>
    <cellStyle name="Dane wejściowe" xfId="65" builtinId="20" customBuiltin="1"/>
    <cellStyle name="Dane wejściowe 2" xfId="66" xr:uid="{00000000-0005-0000-0000-000041000000}"/>
    <cellStyle name="Dane wyjściowe" xfId="67" builtinId="21" customBuiltin="1"/>
    <cellStyle name="Dane wyjściowe 2" xfId="68" xr:uid="{00000000-0005-0000-0000-000043000000}"/>
    <cellStyle name="Dane wyjściowe 2 2" xfId="69" xr:uid="{00000000-0005-0000-0000-000044000000}"/>
    <cellStyle name="Dane wyjściowe 2 3" xfId="70" xr:uid="{00000000-0005-0000-0000-000045000000}"/>
    <cellStyle name="Dobre 2" xfId="71" xr:uid="{00000000-0005-0000-0000-000046000000}"/>
    <cellStyle name="Dziesiętny" xfId="72" builtinId="3"/>
    <cellStyle name="Dziesiętny 10" xfId="73" xr:uid="{00000000-0005-0000-0000-000048000000}"/>
    <cellStyle name="Dziesiętny 10 10" xfId="74" xr:uid="{00000000-0005-0000-0000-000049000000}"/>
    <cellStyle name="Dziesiętny 10 2" xfId="75" xr:uid="{00000000-0005-0000-0000-00004A000000}"/>
    <cellStyle name="Dziesiętny 10 2 2" xfId="76" xr:uid="{00000000-0005-0000-0000-00004B000000}"/>
    <cellStyle name="Dziesiętny 10 2 2 2" xfId="77" xr:uid="{00000000-0005-0000-0000-00004C000000}"/>
    <cellStyle name="Dziesiętny 10 2 2 2 2" xfId="78" xr:uid="{00000000-0005-0000-0000-00004D000000}"/>
    <cellStyle name="Dziesiętny 10 2 2 2 3" xfId="79" xr:uid="{00000000-0005-0000-0000-00004E000000}"/>
    <cellStyle name="Dziesiętny 10 2 2 3" xfId="80" xr:uid="{00000000-0005-0000-0000-00004F000000}"/>
    <cellStyle name="Dziesiętny 10 2 2 3 2" xfId="81" xr:uid="{00000000-0005-0000-0000-000050000000}"/>
    <cellStyle name="Dziesiętny 10 2 2 3 3" xfId="82" xr:uid="{00000000-0005-0000-0000-000051000000}"/>
    <cellStyle name="Dziesiętny 10 2 2 4" xfId="83" xr:uid="{00000000-0005-0000-0000-000052000000}"/>
    <cellStyle name="Dziesiętny 10 2 2 5" xfId="84" xr:uid="{00000000-0005-0000-0000-000053000000}"/>
    <cellStyle name="Dziesiętny 10 2 2 6" xfId="85" xr:uid="{00000000-0005-0000-0000-000054000000}"/>
    <cellStyle name="Dziesiętny 10 2 3" xfId="86" xr:uid="{00000000-0005-0000-0000-000055000000}"/>
    <cellStyle name="Dziesiętny 10 2 3 2" xfId="87" xr:uid="{00000000-0005-0000-0000-000056000000}"/>
    <cellStyle name="Dziesiętny 10 2 3 2 2" xfId="88" xr:uid="{00000000-0005-0000-0000-000057000000}"/>
    <cellStyle name="Dziesiętny 10 2 3 2 3" xfId="89" xr:uid="{00000000-0005-0000-0000-000058000000}"/>
    <cellStyle name="Dziesiętny 10 2 3 3" xfId="90" xr:uid="{00000000-0005-0000-0000-000059000000}"/>
    <cellStyle name="Dziesiętny 10 2 3 3 2" xfId="91" xr:uid="{00000000-0005-0000-0000-00005A000000}"/>
    <cellStyle name="Dziesiętny 10 2 3 3 3" xfId="92" xr:uid="{00000000-0005-0000-0000-00005B000000}"/>
    <cellStyle name="Dziesiętny 10 2 3 4" xfId="93" xr:uid="{00000000-0005-0000-0000-00005C000000}"/>
    <cellStyle name="Dziesiętny 10 2 3 5" xfId="94" xr:uid="{00000000-0005-0000-0000-00005D000000}"/>
    <cellStyle name="Dziesiętny 10 2 4" xfId="95" xr:uid="{00000000-0005-0000-0000-00005E000000}"/>
    <cellStyle name="Dziesiętny 10 2 4 2" xfId="96" xr:uid="{00000000-0005-0000-0000-00005F000000}"/>
    <cellStyle name="Dziesiętny 10 2 4 3" xfId="97" xr:uid="{00000000-0005-0000-0000-000060000000}"/>
    <cellStyle name="Dziesiętny 10 2 5" xfId="98" xr:uid="{00000000-0005-0000-0000-000061000000}"/>
    <cellStyle name="Dziesiętny 10 2 5 2" xfId="99" xr:uid="{00000000-0005-0000-0000-000062000000}"/>
    <cellStyle name="Dziesiętny 10 2 5 3" xfId="100" xr:uid="{00000000-0005-0000-0000-000063000000}"/>
    <cellStyle name="Dziesiętny 10 2 6" xfId="101" xr:uid="{00000000-0005-0000-0000-000064000000}"/>
    <cellStyle name="Dziesiętny 10 2 7" xfId="102" xr:uid="{00000000-0005-0000-0000-000065000000}"/>
    <cellStyle name="Dziesiętny 10 2 8" xfId="103" xr:uid="{00000000-0005-0000-0000-000066000000}"/>
    <cellStyle name="Dziesiętny 10 3" xfId="104" xr:uid="{00000000-0005-0000-0000-000067000000}"/>
    <cellStyle name="Dziesiętny 10 3 2" xfId="105" xr:uid="{00000000-0005-0000-0000-000068000000}"/>
    <cellStyle name="Dziesiętny 10 3 2 2" xfId="106" xr:uid="{00000000-0005-0000-0000-000069000000}"/>
    <cellStyle name="Dziesiętny 10 3 2 2 2" xfId="107" xr:uid="{00000000-0005-0000-0000-00006A000000}"/>
    <cellStyle name="Dziesiętny 10 3 2 2 3" xfId="108" xr:uid="{00000000-0005-0000-0000-00006B000000}"/>
    <cellStyle name="Dziesiętny 10 3 2 3" xfId="109" xr:uid="{00000000-0005-0000-0000-00006C000000}"/>
    <cellStyle name="Dziesiętny 10 3 2 3 2" xfId="110" xr:uid="{00000000-0005-0000-0000-00006D000000}"/>
    <cellStyle name="Dziesiętny 10 3 2 3 3" xfId="111" xr:uid="{00000000-0005-0000-0000-00006E000000}"/>
    <cellStyle name="Dziesiętny 10 3 2 4" xfId="112" xr:uid="{00000000-0005-0000-0000-00006F000000}"/>
    <cellStyle name="Dziesiętny 10 3 2 5" xfId="113" xr:uid="{00000000-0005-0000-0000-000070000000}"/>
    <cellStyle name="Dziesiętny 10 3 2 6" xfId="114" xr:uid="{00000000-0005-0000-0000-000071000000}"/>
    <cellStyle name="Dziesiętny 10 3 3" xfId="115" xr:uid="{00000000-0005-0000-0000-000072000000}"/>
    <cellStyle name="Dziesiętny 10 3 3 2" xfId="116" xr:uid="{00000000-0005-0000-0000-000073000000}"/>
    <cellStyle name="Dziesiętny 10 3 3 2 2" xfId="117" xr:uid="{00000000-0005-0000-0000-000074000000}"/>
    <cellStyle name="Dziesiętny 10 3 3 2 3" xfId="118" xr:uid="{00000000-0005-0000-0000-000075000000}"/>
    <cellStyle name="Dziesiętny 10 3 3 3" xfId="119" xr:uid="{00000000-0005-0000-0000-000076000000}"/>
    <cellStyle name="Dziesiętny 10 3 3 3 2" xfId="120" xr:uid="{00000000-0005-0000-0000-000077000000}"/>
    <cellStyle name="Dziesiętny 10 3 3 3 3" xfId="121" xr:uid="{00000000-0005-0000-0000-000078000000}"/>
    <cellStyle name="Dziesiętny 10 3 3 4" xfId="122" xr:uid="{00000000-0005-0000-0000-000079000000}"/>
    <cellStyle name="Dziesiętny 10 3 3 5" xfId="123" xr:uid="{00000000-0005-0000-0000-00007A000000}"/>
    <cellStyle name="Dziesiętny 10 3 4" xfId="124" xr:uid="{00000000-0005-0000-0000-00007B000000}"/>
    <cellStyle name="Dziesiętny 10 3 4 2" xfId="125" xr:uid="{00000000-0005-0000-0000-00007C000000}"/>
    <cellStyle name="Dziesiętny 10 3 4 3" xfId="126" xr:uid="{00000000-0005-0000-0000-00007D000000}"/>
    <cellStyle name="Dziesiętny 10 3 5" xfId="127" xr:uid="{00000000-0005-0000-0000-00007E000000}"/>
    <cellStyle name="Dziesiętny 10 3 5 2" xfId="128" xr:uid="{00000000-0005-0000-0000-00007F000000}"/>
    <cellStyle name="Dziesiętny 10 3 5 3" xfId="129" xr:uid="{00000000-0005-0000-0000-000080000000}"/>
    <cellStyle name="Dziesiętny 10 3 6" xfId="130" xr:uid="{00000000-0005-0000-0000-000081000000}"/>
    <cellStyle name="Dziesiętny 10 3 7" xfId="131" xr:uid="{00000000-0005-0000-0000-000082000000}"/>
    <cellStyle name="Dziesiętny 10 3 8" xfId="132" xr:uid="{00000000-0005-0000-0000-000083000000}"/>
    <cellStyle name="Dziesiętny 10 4" xfId="133" xr:uid="{00000000-0005-0000-0000-000084000000}"/>
    <cellStyle name="Dziesiętny 10 4 2" xfId="134" xr:uid="{00000000-0005-0000-0000-000085000000}"/>
    <cellStyle name="Dziesiętny 10 4 2 2" xfId="135" xr:uid="{00000000-0005-0000-0000-000086000000}"/>
    <cellStyle name="Dziesiętny 10 4 2 3" xfId="136" xr:uid="{00000000-0005-0000-0000-000087000000}"/>
    <cellStyle name="Dziesiętny 10 4 3" xfId="137" xr:uid="{00000000-0005-0000-0000-000088000000}"/>
    <cellStyle name="Dziesiętny 10 4 3 2" xfId="138" xr:uid="{00000000-0005-0000-0000-000089000000}"/>
    <cellStyle name="Dziesiętny 10 4 3 3" xfId="139" xr:uid="{00000000-0005-0000-0000-00008A000000}"/>
    <cellStyle name="Dziesiętny 10 4 4" xfId="140" xr:uid="{00000000-0005-0000-0000-00008B000000}"/>
    <cellStyle name="Dziesiętny 10 4 5" xfId="141" xr:uid="{00000000-0005-0000-0000-00008C000000}"/>
    <cellStyle name="Dziesiętny 10 4 6" xfId="142" xr:uid="{00000000-0005-0000-0000-00008D000000}"/>
    <cellStyle name="Dziesiętny 10 5" xfId="143" xr:uid="{00000000-0005-0000-0000-00008E000000}"/>
    <cellStyle name="Dziesiętny 10 5 2" xfId="144" xr:uid="{00000000-0005-0000-0000-00008F000000}"/>
    <cellStyle name="Dziesiętny 10 5 2 2" xfId="145" xr:uid="{00000000-0005-0000-0000-000090000000}"/>
    <cellStyle name="Dziesiętny 10 5 2 3" xfId="146" xr:uid="{00000000-0005-0000-0000-000091000000}"/>
    <cellStyle name="Dziesiętny 10 5 3" xfId="147" xr:uid="{00000000-0005-0000-0000-000092000000}"/>
    <cellStyle name="Dziesiętny 10 5 3 2" xfId="148" xr:uid="{00000000-0005-0000-0000-000093000000}"/>
    <cellStyle name="Dziesiętny 10 5 3 3" xfId="149" xr:uid="{00000000-0005-0000-0000-000094000000}"/>
    <cellStyle name="Dziesiętny 10 5 4" xfId="150" xr:uid="{00000000-0005-0000-0000-000095000000}"/>
    <cellStyle name="Dziesiętny 10 5 5" xfId="151" xr:uid="{00000000-0005-0000-0000-000096000000}"/>
    <cellStyle name="Dziesiętny 10 6" xfId="152" xr:uid="{00000000-0005-0000-0000-000097000000}"/>
    <cellStyle name="Dziesiętny 10 6 2" xfId="153" xr:uid="{00000000-0005-0000-0000-000098000000}"/>
    <cellStyle name="Dziesiętny 10 6 3" xfId="154" xr:uid="{00000000-0005-0000-0000-000099000000}"/>
    <cellStyle name="Dziesiętny 10 7" xfId="155" xr:uid="{00000000-0005-0000-0000-00009A000000}"/>
    <cellStyle name="Dziesiętny 10 7 2" xfId="156" xr:uid="{00000000-0005-0000-0000-00009B000000}"/>
    <cellStyle name="Dziesiętny 10 7 3" xfId="157" xr:uid="{00000000-0005-0000-0000-00009C000000}"/>
    <cellStyle name="Dziesiętny 10 8" xfId="158" xr:uid="{00000000-0005-0000-0000-00009D000000}"/>
    <cellStyle name="Dziesiętny 10 9" xfId="159" xr:uid="{00000000-0005-0000-0000-00009E000000}"/>
    <cellStyle name="Dziesiętny 11" xfId="160" xr:uid="{00000000-0005-0000-0000-00009F000000}"/>
    <cellStyle name="Dziesiętny 11 10" xfId="161" xr:uid="{00000000-0005-0000-0000-0000A0000000}"/>
    <cellStyle name="Dziesiętny 11 2" xfId="162" xr:uid="{00000000-0005-0000-0000-0000A1000000}"/>
    <cellStyle name="Dziesiętny 11 2 2" xfId="163" xr:uid="{00000000-0005-0000-0000-0000A2000000}"/>
    <cellStyle name="Dziesiętny 11 2 2 2" xfId="164" xr:uid="{00000000-0005-0000-0000-0000A3000000}"/>
    <cellStyle name="Dziesiętny 11 2 2 2 2" xfId="165" xr:uid="{00000000-0005-0000-0000-0000A4000000}"/>
    <cellStyle name="Dziesiętny 11 2 2 2 3" xfId="166" xr:uid="{00000000-0005-0000-0000-0000A5000000}"/>
    <cellStyle name="Dziesiętny 11 2 2 2 4" xfId="167" xr:uid="{00000000-0005-0000-0000-0000A6000000}"/>
    <cellStyle name="Dziesiętny 11 2 2 3" xfId="168" xr:uid="{00000000-0005-0000-0000-0000A7000000}"/>
    <cellStyle name="Dziesiętny 11 2 2 3 2" xfId="169" xr:uid="{00000000-0005-0000-0000-0000A8000000}"/>
    <cellStyle name="Dziesiętny 11 2 2 3 3" xfId="170" xr:uid="{00000000-0005-0000-0000-0000A9000000}"/>
    <cellStyle name="Dziesiętny 11 2 2 3 4" xfId="171" xr:uid="{00000000-0005-0000-0000-0000AA000000}"/>
    <cellStyle name="Dziesiętny 11 2 2 4" xfId="172" xr:uid="{00000000-0005-0000-0000-0000AB000000}"/>
    <cellStyle name="Dziesiętny 11 2 2 5" xfId="173" xr:uid="{00000000-0005-0000-0000-0000AC000000}"/>
    <cellStyle name="Dziesiętny 11 2 2 6" xfId="174" xr:uid="{00000000-0005-0000-0000-0000AD000000}"/>
    <cellStyle name="Dziesiętny 11 2 3" xfId="175" xr:uid="{00000000-0005-0000-0000-0000AE000000}"/>
    <cellStyle name="Dziesiętny 11 2 3 2" xfId="176" xr:uid="{00000000-0005-0000-0000-0000AF000000}"/>
    <cellStyle name="Dziesiętny 11 2 3 2 2" xfId="177" xr:uid="{00000000-0005-0000-0000-0000B0000000}"/>
    <cellStyle name="Dziesiętny 11 2 3 2 3" xfId="178" xr:uid="{00000000-0005-0000-0000-0000B1000000}"/>
    <cellStyle name="Dziesiętny 11 2 3 2 4" xfId="179" xr:uid="{00000000-0005-0000-0000-0000B2000000}"/>
    <cellStyle name="Dziesiętny 11 2 3 3" xfId="180" xr:uid="{00000000-0005-0000-0000-0000B3000000}"/>
    <cellStyle name="Dziesiętny 11 2 3 3 2" xfId="181" xr:uid="{00000000-0005-0000-0000-0000B4000000}"/>
    <cellStyle name="Dziesiętny 11 2 3 3 3" xfId="182" xr:uid="{00000000-0005-0000-0000-0000B5000000}"/>
    <cellStyle name="Dziesiętny 11 2 3 3 4" xfId="183" xr:uid="{00000000-0005-0000-0000-0000B6000000}"/>
    <cellStyle name="Dziesiętny 11 2 3 4" xfId="184" xr:uid="{00000000-0005-0000-0000-0000B7000000}"/>
    <cellStyle name="Dziesiętny 11 2 3 5" xfId="185" xr:uid="{00000000-0005-0000-0000-0000B8000000}"/>
    <cellStyle name="Dziesiętny 11 2 3 6" xfId="186" xr:uid="{00000000-0005-0000-0000-0000B9000000}"/>
    <cellStyle name="Dziesiętny 11 2 4" xfId="187" xr:uid="{00000000-0005-0000-0000-0000BA000000}"/>
    <cellStyle name="Dziesiętny 11 2 4 2" xfId="188" xr:uid="{00000000-0005-0000-0000-0000BB000000}"/>
    <cellStyle name="Dziesiętny 11 2 4 3" xfId="189" xr:uid="{00000000-0005-0000-0000-0000BC000000}"/>
    <cellStyle name="Dziesiętny 11 2 4 4" xfId="190" xr:uid="{00000000-0005-0000-0000-0000BD000000}"/>
    <cellStyle name="Dziesiętny 11 2 5" xfId="191" xr:uid="{00000000-0005-0000-0000-0000BE000000}"/>
    <cellStyle name="Dziesiętny 11 2 5 2" xfId="192" xr:uid="{00000000-0005-0000-0000-0000BF000000}"/>
    <cellStyle name="Dziesiętny 11 2 5 3" xfId="193" xr:uid="{00000000-0005-0000-0000-0000C0000000}"/>
    <cellStyle name="Dziesiętny 11 2 5 4" xfId="194" xr:uid="{00000000-0005-0000-0000-0000C1000000}"/>
    <cellStyle name="Dziesiętny 11 2 6" xfId="195" xr:uid="{00000000-0005-0000-0000-0000C2000000}"/>
    <cellStyle name="Dziesiętny 11 2 7" xfId="196" xr:uid="{00000000-0005-0000-0000-0000C3000000}"/>
    <cellStyle name="Dziesiętny 11 2 8" xfId="197" xr:uid="{00000000-0005-0000-0000-0000C4000000}"/>
    <cellStyle name="Dziesiętny 11 3" xfId="198" xr:uid="{00000000-0005-0000-0000-0000C5000000}"/>
    <cellStyle name="Dziesiętny 11 3 2" xfId="199" xr:uid="{00000000-0005-0000-0000-0000C6000000}"/>
    <cellStyle name="Dziesiętny 11 3 2 2" xfId="200" xr:uid="{00000000-0005-0000-0000-0000C7000000}"/>
    <cellStyle name="Dziesiętny 11 3 2 2 2" xfId="201" xr:uid="{00000000-0005-0000-0000-0000C8000000}"/>
    <cellStyle name="Dziesiętny 11 3 2 2 3" xfId="202" xr:uid="{00000000-0005-0000-0000-0000C9000000}"/>
    <cellStyle name="Dziesiętny 11 3 2 2 4" xfId="203" xr:uid="{00000000-0005-0000-0000-0000CA000000}"/>
    <cellStyle name="Dziesiętny 11 3 2 3" xfId="204" xr:uid="{00000000-0005-0000-0000-0000CB000000}"/>
    <cellStyle name="Dziesiętny 11 3 2 3 2" xfId="205" xr:uid="{00000000-0005-0000-0000-0000CC000000}"/>
    <cellStyle name="Dziesiętny 11 3 2 3 3" xfId="206" xr:uid="{00000000-0005-0000-0000-0000CD000000}"/>
    <cellStyle name="Dziesiętny 11 3 2 3 4" xfId="207" xr:uid="{00000000-0005-0000-0000-0000CE000000}"/>
    <cellStyle name="Dziesiętny 11 3 2 4" xfId="208" xr:uid="{00000000-0005-0000-0000-0000CF000000}"/>
    <cellStyle name="Dziesiętny 11 3 2 5" xfId="209" xr:uid="{00000000-0005-0000-0000-0000D0000000}"/>
    <cellStyle name="Dziesiętny 11 3 2 6" xfId="210" xr:uid="{00000000-0005-0000-0000-0000D1000000}"/>
    <cellStyle name="Dziesiętny 11 3 3" xfId="211" xr:uid="{00000000-0005-0000-0000-0000D2000000}"/>
    <cellStyle name="Dziesiętny 11 3 3 2" xfId="212" xr:uid="{00000000-0005-0000-0000-0000D3000000}"/>
    <cellStyle name="Dziesiętny 11 3 3 2 2" xfId="213" xr:uid="{00000000-0005-0000-0000-0000D4000000}"/>
    <cellStyle name="Dziesiętny 11 3 3 2 3" xfId="214" xr:uid="{00000000-0005-0000-0000-0000D5000000}"/>
    <cellStyle name="Dziesiętny 11 3 3 2 4" xfId="215" xr:uid="{00000000-0005-0000-0000-0000D6000000}"/>
    <cellStyle name="Dziesiętny 11 3 3 3" xfId="216" xr:uid="{00000000-0005-0000-0000-0000D7000000}"/>
    <cellStyle name="Dziesiętny 11 3 3 3 2" xfId="217" xr:uid="{00000000-0005-0000-0000-0000D8000000}"/>
    <cellStyle name="Dziesiętny 11 3 3 3 3" xfId="218" xr:uid="{00000000-0005-0000-0000-0000D9000000}"/>
    <cellStyle name="Dziesiętny 11 3 3 3 4" xfId="219" xr:uid="{00000000-0005-0000-0000-0000DA000000}"/>
    <cellStyle name="Dziesiętny 11 3 3 4" xfId="220" xr:uid="{00000000-0005-0000-0000-0000DB000000}"/>
    <cellStyle name="Dziesiętny 11 3 3 5" xfId="221" xr:uid="{00000000-0005-0000-0000-0000DC000000}"/>
    <cellStyle name="Dziesiętny 11 3 3 6" xfId="222" xr:uid="{00000000-0005-0000-0000-0000DD000000}"/>
    <cellStyle name="Dziesiętny 11 3 4" xfId="223" xr:uid="{00000000-0005-0000-0000-0000DE000000}"/>
    <cellStyle name="Dziesiętny 11 3 4 2" xfId="224" xr:uid="{00000000-0005-0000-0000-0000DF000000}"/>
    <cellStyle name="Dziesiętny 11 3 4 3" xfId="225" xr:uid="{00000000-0005-0000-0000-0000E0000000}"/>
    <cellStyle name="Dziesiętny 11 3 4 4" xfId="226" xr:uid="{00000000-0005-0000-0000-0000E1000000}"/>
    <cellStyle name="Dziesiętny 11 3 5" xfId="227" xr:uid="{00000000-0005-0000-0000-0000E2000000}"/>
    <cellStyle name="Dziesiętny 11 3 5 2" xfId="228" xr:uid="{00000000-0005-0000-0000-0000E3000000}"/>
    <cellStyle name="Dziesiętny 11 3 5 3" xfId="229" xr:uid="{00000000-0005-0000-0000-0000E4000000}"/>
    <cellStyle name="Dziesiętny 11 3 5 4" xfId="230" xr:uid="{00000000-0005-0000-0000-0000E5000000}"/>
    <cellStyle name="Dziesiętny 11 3 6" xfId="231" xr:uid="{00000000-0005-0000-0000-0000E6000000}"/>
    <cellStyle name="Dziesiętny 11 3 7" xfId="232" xr:uid="{00000000-0005-0000-0000-0000E7000000}"/>
    <cellStyle name="Dziesiętny 11 3 8" xfId="233" xr:uid="{00000000-0005-0000-0000-0000E8000000}"/>
    <cellStyle name="Dziesiętny 11 4" xfId="234" xr:uid="{00000000-0005-0000-0000-0000E9000000}"/>
    <cellStyle name="Dziesiętny 11 4 2" xfId="235" xr:uid="{00000000-0005-0000-0000-0000EA000000}"/>
    <cellStyle name="Dziesiętny 11 4 2 2" xfId="236" xr:uid="{00000000-0005-0000-0000-0000EB000000}"/>
    <cellStyle name="Dziesiętny 11 4 2 3" xfId="237" xr:uid="{00000000-0005-0000-0000-0000EC000000}"/>
    <cellStyle name="Dziesiętny 11 4 2 4" xfId="238" xr:uid="{00000000-0005-0000-0000-0000ED000000}"/>
    <cellStyle name="Dziesiętny 11 4 3" xfId="239" xr:uid="{00000000-0005-0000-0000-0000EE000000}"/>
    <cellStyle name="Dziesiętny 11 4 3 2" xfId="240" xr:uid="{00000000-0005-0000-0000-0000EF000000}"/>
    <cellStyle name="Dziesiętny 11 4 3 3" xfId="241" xr:uid="{00000000-0005-0000-0000-0000F0000000}"/>
    <cellStyle name="Dziesiętny 11 4 3 4" xfId="242" xr:uid="{00000000-0005-0000-0000-0000F1000000}"/>
    <cellStyle name="Dziesiętny 11 4 4" xfId="243" xr:uid="{00000000-0005-0000-0000-0000F2000000}"/>
    <cellStyle name="Dziesiętny 11 4 5" xfId="244" xr:uid="{00000000-0005-0000-0000-0000F3000000}"/>
    <cellStyle name="Dziesiętny 11 4 6" xfId="245" xr:uid="{00000000-0005-0000-0000-0000F4000000}"/>
    <cellStyle name="Dziesiętny 11 5" xfId="246" xr:uid="{00000000-0005-0000-0000-0000F5000000}"/>
    <cellStyle name="Dziesiętny 11 5 2" xfId="247" xr:uid="{00000000-0005-0000-0000-0000F6000000}"/>
    <cellStyle name="Dziesiętny 11 5 2 2" xfId="248" xr:uid="{00000000-0005-0000-0000-0000F7000000}"/>
    <cellStyle name="Dziesiętny 11 5 2 3" xfId="249" xr:uid="{00000000-0005-0000-0000-0000F8000000}"/>
    <cellStyle name="Dziesiętny 11 5 2 4" xfId="250" xr:uid="{00000000-0005-0000-0000-0000F9000000}"/>
    <cellStyle name="Dziesiętny 11 5 3" xfId="251" xr:uid="{00000000-0005-0000-0000-0000FA000000}"/>
    <cellStyle name="Dziesiętny 11 5 3 2" xfId="252" xr:uid="{00000000-0005-0000-0000-0000FB000000}"/>
    <cellStyle name="Dziesiętny 11 5 3 3" xfId="253" xr:uid="{00000000-0005-0000-0000-0000FC000000}"/>
    <cellStyle name="Dziesiętny 11 5 3 4" xfId="254" xr:uid="{00000000-0005-0000-0000-0000FD000000}"/>
    <cellStyle name="Dziesiętny 11 5 4" xfId="255" xr:uid="{00000000-0005-0000-0000-0000FE000000}"/>
    <cellStyle name="Dziesiętny 11 5 5" xfId="256" xr:uid="{00000000-0005-0000-0000-0000FF000000}"/>
    <cellStyle name="Dziesiętny 11 5 6" xfId="257" xr:uid="{00000000-0005-0000-0000-000000010000}"/>
    <cellStyle name="Dziesiętny 11 6" xfId="258" xr:uid="{00000000-0005-0000-0000-000001010000}"/>
    <cellStyle name="Dziesiętny 11 6 2" xfId="259" xr:uid="{00000000-0005-0000-0000-000002010000}"/>
    <cellStyle name="Dziesiętny 11 6 3" xfId="260" xr:uid="{00000000-0005-0000-0000-000003010000}"/>
    <cellStyle name="Dziesiętny 11 6 4" xfId="261" xr:uid="{00000000-0005-0000-0000-000004010000}"/>
    <cellStyle name="Dziesiętny 11 7" xfId="262" xr:uid="{00000000-0005-0000-0000-000005010000}"/>
    <cellStyle name="Dziesiętny 11 7 2" xfId="263" xr:uid="{00000000-0005-0000-0000-000006010000}"/>
    <cellStyle name="Dziesiętny 11 7 3" xfId="264" xr:uid="{00000000-0005-0000-0000-000007010000}"/>
    <cellStyle name="Dziesiętny 11 7 4" xfId="265" xr:uid="{00000000-0005-0000-0000-000008010000}"/>
    <cellStyle name="Dziesiętny 11 8" xfId="266" xr:uid="{00000000-0005-0000-0000-000009010000}"/>
    <cellStyle name="Dziesiętny 11 9" xfId="267" xr:uid="{00000000-0005-0000-0000-00000A010000}"/>
    <cellStyle name="Dziesiętny 12" xfId="268" xr:uid="{00000000-0005-0000-0000-00000B010000}"/>
    <cellStyle name="Dziesiętny 12 2" xfId="269" xr:uid="{00000000-0005-0000-0000-00000C010000}"/>
    <cellStyle name="Dziesiętny 12 2 2" xfId="270" xr:uid="{00000000-0005-0000-0000-00000D010000}"/>
    <cellStyle name="Dziesiętny 12 2 2 2" xfId="271" xr:uid="{00000000-0005-0000-0000-00000E010000}"/>
    <cellStyle name="Dziesiętny 12 2 2 2 2" xfId="272" xr:uid="{00000000-0005-0000-0000-00000F010000}"/>
    <cellStyle name="Dziesiętny 12 2 2 2 3" xfId="273" xr:uid="{00000000-0005-0000-0000-000010010000}"/>
    <cellStyle name="Dziesiętny 12 2 2 2 4" xfId="274" xr:uid="{00000000-0005-0000-0000-000011010000}"/>
    <cellStyle name="Dziesiętny 12 2 2 3" xfId="275" xr:uid="{00000000-0005-0000-0000-000012010000}"/>
    <cellStyle name="Dziesiętny 12 2 2 3 2" xfId="276" xr:uid="{00000000-0005-0000-0000-000013010000}"/>
    <cellStyle name="Dziesiętny 12 2 2 3 3" xfId="277" xr:uid="{00000000-0005-0000-0000-000014010000}"/>
    <cellStyle name="Dziesiętny 12 2 2 3 4" xfId="278" xr:uid="{00000000-0005-0000-0000-000015010000}"/>
    <cellStyle name="Dziesiętny 12 2 2 4" xfId="279" xr:uid="{00000000-0005-0000-0000-000016010000}"/>
    <cellStyle name="Dziesiętny 12 2 2 5" xfId="280" xr:uid="{00000000-0005-0000-0000-000017010000}"/>
    <cellStyle name="Dziesiętny 12 2 2 6" xfId="281" xr:uid="{00000000-0005-0000-0000-000018010000}"/>
    <cellStyle name="Dziesiętny 12 2 3" xfId="282" xr:uid="{00000000-0005-0000-0000-000019010000}"/>
    <cellStyle name="Dziesiętny 12 2 3 2" xfId="283" xr:uid="{00000000-0005-0000-0000-00001A010000}"/>
    <cellStyle name="Dziesiętny 12 2 3 2 2" xfId="284" xr:uid="{00000000-0005-0000-0000-00001B010000}"/>
    <cellStyle name="Dziesiętny 12 2 3 2 3" xfId="285" xr:uid="{00000000-0005-0000-0000-00001C010000}"/>
    <cellStyle name="Dziesiętny 12 2 3 2 4" xfId="286" xr:uid="{00000000-0005-0000-0000-00001D010000}"/>
    <cellStyle name="Dziesiętny 12 2 3 3" xfId="287" xr:uid="{00000000-0005-0000-0000-00001E010000}"/>
    <cellStyle name="Dziesiętny 12 2 3 3 2" xfId="288" xr:uid="{00000000-0005-0000-0000-00001F010000}"/>
    <cellStyle name="Dziesiętny 12 2 3 3 3" xfId="289" xr:uid="{00000000-0005-0000-0000-000020010000}"/>
    <cellStyle name="Dziesiętny 12 2 3 3 4" xfId="290" xr:uid="{00000000-0005-0000-0000-000021010000}"/>
    <cellStyle name="Dziesiętny 12 2 3 4" xfId="291" xr:uid="{00000000-0005-0000-0000-000022010000}"/>
    <cellStyle name="Dziesiętny 12 2 3 5" xfId="292" xr:uid="{00000000-0005-0000-0000-000023010000}"/>
    <cellStyle name="Dziesiętny 12 2 3 6" xfId="293" xr:uid="{00000000-0005-0000-0000-000024010000}"/>
    <cellStyle name="Dziesiętny 12 2 4" xfId="294" xr:uid="{00000000-0005-0000-0000-000025010000}"/>
    <cellStyle name="Dziesiętny 12 2 4 2" xfId="295" xr:uid="{00000000-0005-0000-0000-000026010000}"/>
    <cellStyle name="Dziesiętny 12 2 4 3" xfId="296" xr:uid="{00000000-0005-0000-0000-000027010000}"/>
    <cellStyle name="Dziesiętny 12 2 4 4" xfId="297" xr:uid="{00000000-0005-0000-0000-000028010000}"/>
    <cellStyle name="Dziesiętny 12 2 5" xfId="298" xr:uid="{00000000-0005-0000-0000-000029010000}"/>
    <cellStyle name="Dziesiętny 12 2 5 2" xfId="299" xr:uid="{00000000-0005-0000-0000-00002A010000}"/>
    <cellStyle name="Dziesiętny 12 2 5 3" xfId="300" xr:uid="{00000000-0005-0000-0000-00002B010000}"/>
    <cellStyle name="Dziesiętny 12 2 5 4" xfId="301" xr:uid="{00000000-0005-0000-0000-00002C010000}"/>
    <cellStyle name="Dziesiętny 12 2 6" xfId="302" xr:uid="{00000000-0005-0000-0000-00002D010000}"/>
    <cellStyle name="Dziesiętny 12 2 7" xfId="303" xr:uid="{00000000-0005-0000-0000-00002E010000}"/>
    <cellStyle name="Dziesiętny 12 2 8" xfId="304" xr:uid="{00000000-0005-0000-0000-00002F010000}"/>
    <cellStyle name="Dziesiętny 12 3" xfId="305" xr:uid="{00000000-0005-0000-0000-000030010000}"/>
    <cellStyle name="Dziesiętny 12 3 2" xfId="306" xr:uid="{00000000-0005-0000-0000-000031010000}"/>
    <cellStyle name="Dziesiętny 12 3 2 2" xfId="307" xr:uid="{00000000-0005-0000-0000-000032010000}"/>
    <cellStyle name="Dziesiętny 12 3 2 3" xfId="308" xr:uid="{00000000-0005-0000-0000-000033010000}"/>
    <cellStyle name="Dziesiętny 12 3 2 4" xfId="309" xr:uid="{00000000-0005-0000-0000-000034010000}"/>
    <cellStyle name="Dziesiętny 12 3 3" xfId="310" xr:uid="{00000000-0005-0000-0000-000035010000}"/>
    <cellStyle name="Dziesiętny 12 3 3 2" xfId="311" xr:uid="{00000000-0005-0000-0000-000036010000}"/>
    <cellStyle name="Dziesiętny 12 3 3 3" xfId="312" xr:uid="{00000000-0005-0000-0000-000037010000}"/>
    <cellStyle name="Dziesiętny 12 3 3 4" xfId="313" xr:uid="{00000000-0005-0000-0000-000038010000}"/>
    <cellStyle name="Dziesiętny 12 3 4" xfId="314" xr:uid="{00000000-0005-0000-0000-000039010000}"/>
    <cellStyle name="Dziesiętny 12 3 5" xfId="315" xr:uid="{00000000-0005-0000-0000-00003A010000}"/>
    <cellStyle name="Dziesiętny 12 3 6" xfId="316" xr:uid="{00000000-0005-0000-0000-00003B010000}"/>
    <cellStyle name="Dziesiętny 12 4" xfId="317" xr:uid="{00000000-0005-0000-0000-00003C010000}"/>
    <cellStyle name="Dziesiętny 12 4 2" xfId="318" xr:uid="{00000000-0005-0000-0000-00003D010000}"/>
    <cellStyle name="Dziesiętny 12 4 2 2" xfId="319" xr:uid="{00000000-0005-0000-0000-00003E010000}"/>
    <cellStyle name="Dziesiętny 12 4 2 3" xfId="320" xr:uid="{00000000-0005-0000-0000-00003F010000}"/>
    <cellStyle name="Dziesiętny 12 4 2 4" xfId="321" xr:uid="{00000000-0005-0000-0000-000040010000}"/>
    <cellStyle name="Dziesiętny 12 4 3" xfId="322" xr:uid="{00000000-0005-0000-0000-000041010000}"/>
    <cellStyle name="Dziesiętny 12 4 3 2" xfId="323" xr:uid="{00000000-0005-0000-0000-000042010000}"/>
    <cellStyle name="Dziesiętny 12 4 3 3" xfId="324" xr:uid="{00000000-0005-0000-0000-000043010000}"/>
    <cellStyle name="Dziesiętny 12 4 3 4" xfId="325" xr:uid="{00000000-0005-0000-0000-000044010000}"/>
    <cellStyle name="Dziesiętny 12 4 4" xfId="326" xr:uid="{00000000-0005-0000-0000-000045010000}"/>
    <cellStyle name="Dziesiętny 12 4 5" xfId="327" xr:uid="{00000000-0005-0000-0000-000046010000}"/>
    <cellStyle name="Dziesiętny 12 4 6" xfId="328" xr:uid="{00000000-0005-0000-0000-000047010000}"/>
    <cellStyle name="Dziesiętny 12 5" xfId="329" xr:uid="{00000000-0005-0000-0000-000048010000}"/>
    <cellStyle name="Dziesiętny 12 5 2" xfId="330" xr:uid="{00000000-0005-0000-0000-000049010000}"/>
    <cellStyle name="Dziesiętny 12 5 3" xfId="331" xr:uid="{00000000-0005-0000-0000-00004A010000}"/>
    <cellStyle name="Dziesiętny 12 5 4" xfId="332" xr:uid="{00000000-0005-0000-0000-00004B010000}"/>
    <cellStyle name="Dziesiętny 12 6" xfId="333" xr:uid="{00000000-0005-0000-0000-00004C010000}"/>
    <cellStyle name="Dziesiętny 12 6 2" xfId="334" xr:uid="{00000000-0005-0000-0000-00004D010000}"/>
    <cellStyle name="Dziesiętny 12 6 3" xfId="335" xr:uid="{00000000-0005-0000-0000-00004E010000}"/>
    <cellStyle name="Dziesiętny 12 6 4" xfId="336" xr:uid="{00000000-0005-0000-0000-00004F010000}"/>
    <cellStyle name="Dziesiętny 12 7" xfId="337" xr:uid="{00000000-0005-0000-0000-000050010000}"/>
    <cellStyle name="Dziesiętny 12 8" xfId="338" xr:uid="{00000000-0005-0000-0000-000051010000}"/>
    <cellStyle name="Dziesiętny 12 9" xfId="339" xr:uid="{00000000-0005-0000-0000-000052010000}"/>
    <cellStyle name="Dziesiętny 13" xfId="340" xr:uid="{00000000-0005-0000-0000-000053010000}"/>
    <cellStyle name="Dziesiętny 13 2" xfId="341" xr:uid="{00000000-0005-0000-0000-000054010000}"/>
    <cellStyle name="Dziesiętny 13 2 2" xfId="342" xr:uid="{00000000-0005-0000-0000-000055010000}"/>
    <cellStyle name="Dziesiętny 13 2 2 2" xfId="343" xr:uid="{00000000-0005-0000-0000-000056010000}"/>
    <cellStyle name="Dziesiętny 13 2 2 2 2" xfId="344" xr:uid="{00000000-0005-0000-0000-000057010000}"/>
    <cellStyle name="Dziesiętny 13 2 2 2 3" xfId="345" xr:uid="{00000000-0005-0000-0000-000058010000}"/>
    <cellStyle name="Dziesiętny 13 2 2 3" xfId="346" xr:uid="{00000000-0005-0000-0000-000059010000}"/>
    <cellStyle name="Dziesiętny 13 2 2 3 2" xfId="347" xr:uid="{00000000-0005-0000-0000-00005A010000}"/>
    <cellStyle name="Dziesiętny 13 2 2 3 3" xfId="348" xr:uid="{00000000-0005-0000-0000-00005B010000}"/>
    <cellStyle name="Dziesiętny 13 2 2 4" xfId="349" xr:uid="{00000000-0005-0000-0000-00005C010000}"/>
    <cellStyle name="Dziesiętny 13 2 2 5" xfId="350" xr:uid="{00000000-0005-0000-0000-00005D010000}"/>
    <cellStyle name="Dziesiętny 13 2 2 6" xfId="351" xr:uid="{00000000-0005-0000-0000-00005E010000}"/>
    <cellStyle name="Dziesiętny 13 2 3" xfId="352" xr:uid="{00000000-0005-0000-0000-00005F010000}"/>
    <cellStyle name="Dziesiętny 13 2 3 2" xfId="353" xr:uid="{00000000-0005-0000-0000-000060010000}"/>
    <cellStyle name="Dziesiętny 13 2 3 2 2" xfId="354" xr:uid="{00000000-0005-0000-0000-000061010000}"/>
    <cellStyle name="Dziesiętny 13 2 3 2 3" xfId="355" xr:uid="{00000000-0005-0000-0000-000062010000}"/>
    <cellStyle name="Dziesiętny 13 2 3 3" xfId="356" xr:uid="{00000000-0005-0000-0000-000063010000}"/>
    <cellStyle name="Dziesiętny 13 2 3 3 2" xfId="357" xr:uid="{00000000-0005-0000-0000-000064010000}"/>
    <cellStyle name="Dziesiętny 13 2 3 3 3" xfId="358" xr:uid="{00000000-0005-0000-0000-000065010000}"/>
    <cellStyle name="Dziesiętny 13 2 3 4" xfId="359" xr:uid="{00000000-0005-0000-0000-000066010000}"/>
    <cellStyle name="Dziesiętny 13 2 3 5" xfId="360" xr:uid="{00000000-0005-0000-0000-000067010000}"/>
    <cellStyle name="Dziesiętny 13 2 4" xfId="361" xr:uid="{00000000-0005-0000-0000-000068010000}"/>
    <cellStyle name="Dziesiętny 13 2 4 2" xfId="362" xr:uid="{00000000-0005-0000-0000-000069010000}"/>
    <cellStyle name="Dziesiętny 13 2 4 3" xfId="363" xr:uid="{00000000-0005-0000-0000-00006A010000}"/>
    <cellStyle name="Dziesiętny 13 2 5" xfId="364" xr:uid="{00000000-0005-0000-0000-00006B010000}"/>
    <cellStyle name="Dziesiętny 13 2 5 2" xfId="365" xr:uid="{00000000-0005-0000-0000-00006C010000}"/>
    <cellStyle name="Dziesiętny 13 2 5 3" xfId="366" xr:uid="{00000000-0005-0000-0000-00006D010000}"/>
    <cellStyle name="Dziesiętny 13 2 6" xfId="367" xr:uid="{00000000-0005-0000-0000-00006E010000}"/>
    <cellStyle name="Dziesiętny 13 2 7" xfId="368" xr:uid="{00000000-0005-0000-0000-00006F010000}"/>
    <cellStyle name="Dziesiętny 13 2 8" xfId="369" xr:uid="{00000000-0005-0000-0000-000070010000}"/>
    <cellStyle name="Dziesiętny 13 3" xfId="370" xr:uid="{00000000-0005-0000-0000-000071010000}"/>
    <cellStyle name="Dziesiętny 13 3 2" xfId="371" xr:uid="{00000000-0005-0000-0000-000072010000}"/>
    <cellStyle name="Dziesiętny 13 3 2 2" xfId="372" xr:uid="{00000000-0005-0000-0000-000073010000}"/>
    <cellStyle name="Dziesiętny 13 3 2 3" xfId="373" xr:uid="{00000000-0005-0000-0000-000074010000}"/>
    <cellStyle name="Dziesiętny 13 3 3" xfId="374" xr:uid="{00000000-0005-0000-0000-000075010000}"/>
    <cellStyle name="Dziesiętny 13 3 3 2" xfId="375" xr:uid="{00000000-0005-0000-0000-000076010000}"/>
    <cellStyle name="Dziesiętny 13 3 3 3" xfId="376" xr:uid="{00000000-0005-0000-0000-000077010000}"/>
    <cellStyle name="Dziesiętny 13 3 4" xfId="377" xr:uid="{00000000-0005-0000-0000-000078010000}"/>
    <cellStyle name="Dziesiętny 13 3 5" xfId="378" xr:uid="{00000000-0005-0000-0000-000079010000}"/>
    <cellStyle name="Dziesiętny 13 3 6" xfId="379" xr:uid="{00000000-0005-0000-0000-00007A010000}"/>
    <cellStyle name="Dziesiętny 13 4" xfId="380" xr:uid="{00000000-0005-0000-0000-00007B010000}"/>
    <cellStyle name="Dziesiętny 13 4 2" xfId="381" xr:uid="{00000000-0005-0000-0000-00007C010000}"/>
    <cellStyle name="Dziesiętny 13 4 2 2" xfId="382" xr:uid="{00000000-0005-0000-0000-00007D010000}"/>
    <cellStyle name="Dziesiętny 13 4 2 3" xfId="383" xr:uid="{00000000-0005-0000-0000-00007E010000}"/>
    <cellStyle name="Dziesiętny 13 4 3" xfId="384" xr:uid="{00000000-0005-0000-0000-00007F010000}"/>
    <cellStyle name="Dziesiętny 13 4 3 2" xfId="385" xr:uid="{00000000-0005-0000-0000-000080010000}"/>
    <cellStyle name="Dziesiętny 13 4 3 3" xfId="386" xr:uid="{00000000-0005-0000-0000-000081010000}"/>
    <cellStyle name="Dziesiętny 13 4 4" xfId="387" xr:uid="{00000000-0005-0000-0000-000082010000}"/>
    <cellStyle name="Dziesiętny 13 4 5" xfId="388" xr:uid="{00000000-0005-0000-0000-000083010000}"/>
    <cellStyle name="Dziesiętny 13 5" xfId="389" xr:uid="{00000000-0005-0000-0000-000084010000}"/>
    <cellStyle name="Dziesiętny 13 5 2" xfId="390" xr:uid="{00000000-0005-0000-0000-000085010000}"/>
    <cellStyle name="Dziesiętny 13 5 3" xfId="391" xr:uid="{00000000-0005-0000-0000-000086010000}"/>
    <cellStyle name="Dziesiętny 13 6" xfId="392" xr:uid="{00000000-0005-0000-0000-000087010000}"/>
    <cellStyle name="Dziesiętny 13 6 2" xfId="393" xr:uid="{00000000-0005-0000-0000-000088010000}"/>
    <cellStyle name="Dziesiętny 13 6 3" xfId="394" xr:uid="{00000000-0005-0000-0000-000089010000}"/>
    <cellStyle name="Dziesiętny 13 7" xfId="395" xr:uid="{00000000-0005-0000-0000-00008A010000}"/>
    <cellStyle name="Dziesiętny 13 8" xfId="396" xr:uid="{00000000-0005-0000-0000-00008B010000}"/>
    <cellStyle name="Dziesiętny 13 9" xfId="397" xr:uid="{00000000-0005-0000-0000-00008C010000}"/>
    <cellStyle name="Dziesiętny 14" xfId="398" xr:uid="{00000000-0005-0000-0000-00008D010000}"/>
    <cellStyle name="Dziesiętny 14 2" xfId="399" xr:uid="{00000000-0005-0000-0000-00008E010000}"/>
    <cellStyle name="Dziesiętny 14 2 2" xfId="400" xr:uid="{00000000-0005-0000-0000-00008F010000}"/>
    <cellStyle name="Dziesiętny 14 2 2 2" xfId="401" xr:uid="{00000000-0005-0000-0000-000090010000}"/>
    <cellStyle name="Dziesiętny 14 2 2 2 2" xfId="402" xr:uid="{00000000-0005-0000-0000-000091010000}"/>
    <cellStyle name="Dziesiętny 14 2 2 2 3" xfId="403" xr:uid="{00000000-0005-0000-0000-000092010000}"/>
    <cellStyle name="Dziesiętny 14 2 2 3" xfId="404" xr:uid="{00000000-0005-0000-0000-000093010000}"/>
    <cellStyle name="Dziesiętny 14 2 2 3 2" xfId="405" xr:uid="{00000000-0005-0000-0000-000094010000}"/>
    <cellStyle name="Dziesiętny 14 2 2 3 3" xfId="406" xr:uid="{00000000-0005-0000-0000-000095010000}"/>
    <cellStyle name="Dziesiętny 14 2 2 4" xfId="407" xr:uid="{00000000-0005-0000-0000-000096010000}"/>
    <cellStyle name="Dziesiętny 14 2 2 5" xfId="408" xr:uid="{00000000-0005-0000-0000-000097010000}"/>
    <cellStyle name="Dziesiętny 14 2 2 6" xfId="409" xr:uid="{00000000-0005-0000-0000-000098010000}"/>
    <cellStyle name="Dziesiętny 14 2 3" xfId="410" xr:uid="{00000000-0005-0000-0000-000099010000}"/>
    <cellStyle name="Dziesiętny 14 2 3 2" xfId="411" xr:uid="{00000000-0005-0000-0000-00009A010000}"/>
    <cellStyle name="Dziesiętny 14 2 3 2 2" xfId="412" xr:uid="{00000000-0005-0000-0000-00009B010000}"/>
    <cellStyle name="Dziesiętny 14 2 3 2 3" xfId="413" xr:uid="{00000000-0005-0000-0000-00009C010000}"/>
    <cellStyle name="Dziesiętny 14 2 3 3" xfId="414" xr:uid="{00000000-0005-0000-0000-00009D010000}"/>
    <cellStyle name="Dziesiętny 14 2 3 3 2" xfId="415" xr:uid="{00000000-0005-0000-0000-00009E010000}"/>
    <cellStyle name="Dziesiętny 14 2 3 3 3" xfId="416" xr:uid="{00000000-0005-0000-0000-00009F010000}"/>
    <cellStyle name="Dziesiętny 14 2 3 4" xfId="417" xr:uid="{00000000-0005-0000-0000-0000A0010000}"/>
    <cellStyle name="Dziesiętny 14 2 3 5" xfId="418" xr:uid="{00000000-0005-0000-0000-0000A1010000}"/>
    <cellStyle name="Dziesiętny 14 2 4" xfId="419" xr:uid="{00000000-0005-0000-0000-0000A2010000}"/>
    <cellStyle name="Dziesiętny 14 2 4 2" xfId="420" xr:uid="{00000000-0005-0000-0000-0000A3010000}"/>
    <cellStyle name="Dziesiętny 14 2 4 3" xfId="421" xr:uid="{00000000-0005-0000-0000-0000A4010000}"/>
    <cellStyle name="Dziesiętny 14 2 5" xfId="422" xr:uid="{00000000-0005-0000-0000-0000A5010000}"/>
    <cellStyle name="Dziesiętny 14 2 5 2" xfId="423" xr:uid="{00000000-0005-0000-0000-0000A6010000}"/>
    <cellStyle name="Dziesiętny 14 2 5 3" xfId="424" xr:uid="{00000000-0005-0000-0000-0000A7010000}"/>
    <cellStyle name="Dziesiętny 14 2 6" xfId="425" xr:uid="{00000000-0005-0000-0000-0000A8010000}"/>
    <cellStyle name="Dziesiętny 14 2 7" xfId="426" xr:uid="{00000000-0005-0000-0000-0000A9010000}"/>
    <cellStyle name="Dziesiętny 14 2 8" xfId="427" xr:uid="{00000000-0005-0000-0000-0000AA010000}"/>
    <cellStyle name="Dziesiętny 14 3" xfId="428" xr:uid="{00000000-0005-0000-0000-0000AB010000}"/>
    <cellStyle name="Dziesiętny 14 3 2" xfId="429" xr:uid="{00000000-0005-0000-0000-0000AC010000}"/>
    <cellStyle name="Dziesiętny 14 3 2 2" xfId="430" xr:uid="{00000000-0005-0000-0000-0000AD010000}"/>
    <cellStyle name="Dziesiętny 14 3 2 3" xfId="431" xr:uid="{00000000-0005-0000-0000-0000AE010000}"/>
    <cellStyle name="Dziesiętny 14 3 3" xfId="432" xr:uid="{00000000-0005-0000-0000-0000AF010000}"/>
    <cellStyle name="Dziesiętny 14 3 3 2" xfId="433" xr:uid="{00000000-0005-0000-0000-0000B0010000}"/>
    <cellStyle name="Dziesiętny 14 3 3 3" xfId="434" xr:uid="{00000000-0005-0000-0000-0000B1010000}"/>
    <cellStyle name="Dziesiętny 14 3 4" xfId="435" xr:uid="{00000000-0005-0000-0000-0000B2010000}"/>
    <cellStyle name="Dziesiętny 14 3 5" xfId="436" xr:uid="{00000000-0005-0000-0000-0000B3010000}"/>
    <cellStyle name="Dziesiętny 14 3 6" xfId="437" xr:uid="{00000000-0005-0000-0000-0000B4010000}"/>
    <cellStyle name="Dziesiętny 14 4" xfId="438" xr:uid="{00000000-0005-0000-0000-0000B5010000}"/>
    <cellStyle name="Dziesiętny 14 4 2" xfId="439" xr:uid="{00000000-0005-0000-0000-0000B6010000}"/>
    <cellStyle name="Dziesiętny 14 4 2 2" xfId="440" xr:uid="{00000000-0005-0000-0000-0000B7010000}"/>
    <cellStyle name="Dziesiętny 14 4 2 3" xfId="441" xr:uid="{00000000-0005-0000-0000-0000B8010000}"/>
    <cellStyle name="Dziesiętny 14 4 3" xfId="442" xr:uid="{00000000-0005-0000-0000-0000B9010000}"/>
    <cellStyle name="Dziesiętny 14 4 3 2" xfId="443" xr:uid="{00000000-0005-0000-0000-0000BA010000}"/>
    <cellStyle name="Dziesiętny 14 4 3 3" xfId="444" xr:uid="{00000000-0005-0000-0000-0000BB010000}"/>
    <cellStyle name="Dziesiętny 14 4 4" xfId="445" xr:uid="{00000000-0005-0000-0000-0000BC010000}"/>
    <cellStyle name="Dziesiętny 14 4 5" xfId="446" xr:uid="{00000000-0005-0000-0000-0000BD010000}"/>
    <cellStyle name="Dziesiętny 14 5" xfId="447" xr:uid="{00000000-0005-0000-0000-0000BE010000}"/>
    <cellStyle name="Dziesiętny 14 5 2" xfId="448" xr:uid="{00000000-0005-0000-0000-0000BF010000}"/>
    <cellStyle name="Dziesiętny 14 5 3" xfId="449" xr:uid="{00000000-0005-0000-0000-0000C0010000}"/>
    <cellStyle name="Dziesiętny 14 6" xfId="450" xr:uid="{00000000-0005-0000-0000-0000C1010000}"/>
    <cellStyle name="Dziesiętny 14 6 2" xfId="451" xr:uid="{00000000-0005-0000-0000-0000C2010000}"/>
    <cellStyle name="Dziesiętny 14 6 3" xfId="452" xr:uid="{00000000-0005-0000-0000-0000C3010000}"/>
    <cellStyle name="Dziesiętny 14 7" xfId="453" xr:uid="{00000000-0005-0000-0000-0000C4010000}"/>
    <cellStyle name="Dziesiętny 14 8" xfId="454" xr:uid="{00000000-0005-0000-0000-0000C5010000}"/>
    <cellStyle name="Dziesiętny 14 9" xfId="455" xr:uid="{00000000-0005-0000-0000-0000C6010000}"/>
    <cellStyle name="Dziesiętny 15" xfId="456" xr:uid="{00000000-0005-0000-0000-0000C7010000}"/>
    <cellStyle name="Dziesiętny 15 2" xfId="457" xr:uid="{00000000-0005-0000-0000-0000C8010000}"/>
    <cellStyle name="Dziesiętny 15 2 2" xfId="458" xr:uid="{00000000-0005-0000-0000-0000C9010000}"/>
    <cellStyle name="Dziesiętny 15 2 2 2" xfId="459" xr:uid="{00000000-0005-0000-0000-0000CA010000}"/>
    <cellStyle name="Dziesiętny 15 2 2 3" xfId="460" xr:uid="{00000000-0005-0000-0000-0000CB010000}"/>
    <cellStyle name="Dziesiętny 15 2 2 4" xfId="461" xr:uid="{00000000-0005-0000-0000-0000CC010000}"/>
    <cellStyle name="Dziesiętny 15 2 3" xfId="462" xr:uid="{00000000-0005-0000-0000-0000CD010000}"/>
    <cellStyle name="Dziesiętny 15 2 3 2" xfId="463" xr:uid="{00000000-0005-0000-0000-0000CE010000}"/>
    <cellStyle name="Dziesiętny 15 2 3 3" xfId="464" xr:uid="{00000000-0005-0000-0000-0000CF010000}"/>
    <cellStyle name="Dziesiętny 15 2 3 4" xfId="465" xr:uid="{00000000-0005-0000-0000-0000D0010000}"/>
    <cellStyle name="Dziesiętny 15 2 4" xfId="466" xr:uid="{00000000-0005-0000-0000-0000D1010000}"/>
    <cellStyle name="Dziesiętny 15 2 5" xfId="467" xr:uid="{00000000-0005-0000-0000-0000D2010000}"/>
    <cellStyle name="Dziesiętny 15 2 6" xfId="468" xr:uid="{00000000-0005-0000-0000-0000D3010000}"/>
    <cellStyle name="Dziesiętny 15 3" xfId="469" xr:uid="{00000000-0005-0000-0000-0000D4010000}"/>
    <cellStyle name="Dziesiętny 15 3 2" xfId="470" xr:uid="{00000000-0005-0000-0000-0000D5010000}"/>
    <cellStyle name="Dziesiętny 15 3 2 2" xfId="471" xr:uid="{00000000-0005-0000-0000-0000D6010000}"/>
    <cellStyle name="Dziesiętny 15 3 2 3" xfId="472" xr:uid="{00000000-0005-0000-0000-0000D7010000}"/>
    <cellStyle name="Dziesiętny 15 3 2 4" xfId="473" xr:uid="{00000000-0005-0000-0000-0000D8010000}"/>
    <cellStyle name="Dziesiętny 15 3 3" xfId="474" xr:uid="{00000000-0005-0000-0000-0000D9010000}"/>
    <cellStyle name="Dziesiętny 15 3 3 2" xfId="475" xr:uid="{00000000-0005-0000-0000-0000DA010000}"/>
    <cellStyle name="Dziesiętny 15 3 3 3" xfId="476" xr:uid="{00000000-0005-0000-0000-0000DB010000}"/>
    <cellStyle name="Dziesiętny 15 3 3 4" xfId="477" xr:uid="{00000000-0005-0000-0000-0000DC010000}"/>
    <cellStyle name="Dziesiętny 15 3 4" xfId="478" xr:uid="{00000000-0005-0000-0000-0000DD010000}"/>
    <cellStyle name="Dziesiętny 15 3 5" xfId="479" xr:uid="{00000000-0005-0000-0000-0000DE010000}"/>
    <cellStyle name="Dziesiętny 15 3 6" xfId="480" xr:uid="{00000000-0005-0000-0000-0000DF010000}"/>
    <cellStyle name="Dziesiętny 15 4" xfId="481" xr:uid="{00000000-0005-0000-0000-0000E0010000}"/>
    <cellStyle name="Dziesiętny 15 4 2" xfId="482" xr:uid="{00000000-0005-0000-0000-0000E1010000}"/>
    <cellStyle name="Dziesiętny 15 4 3" xfId="483" xr:uid="{00000000-0005-0000-0000-0000E2010000}"/>
    <cellStyle name="Dziesiętny 15 4 4" xfId="484" xr:uid="{00000000-0005-0000-0000-0000E3010000}"/>
    <cellStyle name="Dziesiętny 15 5" xfId="485" xr:uid="{00000000-0005-0000-0000-0000E4010000}"/>
    <cellStyle name="Dziesiętny 15 5 2" xfId="486" xr:uid="{00000000-0005-0000-0000-0000E5010000}"/>
    <cellStyle name="Dziesiętny 15 5 3" xfId="487" xr:uid="{00000000-0005-0000-0000-0000E6010000}"/>
    <cellStyle name="Dziesiętny 15 5 4" xfId="488" xr:uid="{00000000-0005-0000-0000-0000E7010000}"/>
    <cellStyle name="Dziesiętny 15 6" xfId="489" xr:uid="{00000000-0005-0000-0000-0000E8010000}"/>
    <cellStyle name="Dziesiętny 15 7" xfId="490" xr:uid="{00000000-0005-0000-0000-0000E9010000}"/>
    <cellStyle name="Dziesiętny 15 8" xfId="491" xr:uid="{00000000-0005-0000-0000-0000EA010000}"/>
    <cellStyle name="Dziesiętny 16" xfId="492" xr:uid="{00000000-0005-0000-0000-0000EB010000}"/>
    <cellStyle name="Dziesiętny 16 2" xfId="493" xr:uid="{00000000-0005-0000-0000-0000EC010000}"/>
    <cellStyle name="Dziesiętny 16 2 2" xfId="494" xr:uid="{00000000-0005-0000-0000-0000ED010000}"/>
    <cellStyle name="Dziesiętny 16 2 2 2" xfId="495" xr:uid="{00000000-0005-0000-0000-0000EE010000}"/>
    <cellStyle name="Dziesiętny 16 2 2 3" xfId="496" xr:uid="{00000000-0005-0000-0000-0000EF010000}"/>
    <cellStyle name="Dziesiętny 16 2 2 4" xfId="497" xr:uid="{00000000-0005-0000-0000-0000F0010000}"/>
    <cellStyle name="Dziesiętny 16 2 3" xfId="498" xr:uid="{00000000-0005-0000-0000-0000F1010000}"/>
    <cellStyle name="Dziesiętny 16 2 3 2" xfId="499" xr:uid="{00000000-0005-0000-0000-0000F2010000}"/>
    <cellStyle name="Dziesiętny 16 2 3 3" xfId="500" xr:uid="{00000000-0005-0000-0000-0000F3010000}"/>
    <cellStyle name="Dziesiętny 16 2 3 4" xfId="501" xr:uid="{00000000-0005-0000-0000-0000F4010000}"/>
    <cellStyle name="Dziesiętny 16 2 4" xfId="502" xr:uid="{00000000-0005-0000-0000-0000F5010000}"/>
    <cellStyle name="Dziesiętny 16 2 5" xfId="503" xr:uid="{00000000-0005-0000-0000-0000F6010000}"/>
    <cellStyle name="Dziesiętny 16 2 6" xfId="504" xr:uid="{00000000-0005-0000-0000-0000F7010000}"/>
    <cellStyle name="Dziesiętny 16 3" xfId="505" xr:uid="{00000000-0005-0000-0000-0000F8010000}"/>
    <cellStyle name="Dziesiętny 16 3 2" xfId="506" xr:uid="{00000000-0005-0000-0000-0000F9010000}"/>
    <cellStyle name="Dziesiętny 16 3 2 2" xfId="507" xr:uid="{00000000-0005-0000-0000-0000FA010000}"/>
    <cellStyle name="Dziesiętny 16 3 2 3" xfId="508" xr:uid="{00000000-0005-0000-0000-0000FB010000}"/>
    <cellStyle name="Dziesiętny 16 3 2 4" xfId="509" xr:uid="{00000000-0005-0000-0000-0000FC010000}"/>
    <cellStyle name="Dziesiętny 16 3 3" xfId="510" xr:uid="{00000000-0005-0000-0000-0000FD010000}"/>
    <cellStyle name="Dziesiętny 16 3 3 2" xfId="511" xr:uid="{00000000-0005-0000-0000-0000FE010000}"/>
    <cellStyle name="Dziesiętny 16 3 3 3" xfId="512" xr:uid="{00000000-0005-0000-0000-0000FF010000}"/>
    <cellStyle name="Dziesiętny 16 3 3 4" xfId="513" xr:uid="{00000000-0005-0000-0000-000000020000}"/>
    <cellStyle name="Dziesiętny 16 3 4" xfId="514" xr:uid="{00000000-0005-0000-0000-000001020000}"/>
    <cellStyle name="Dziesiętny 16 3 5" xfId="515" xr:uid="{00000000-0005-0000-0000-000002020000}"/>
    <cellStyle name="Dziesiętny 16 3 6" xfId="516" xr:uid="{00000000-0005-0000-0000-000003020000}"/>
    <cellStyle name="Dziesiętny 16 4" xfId="517" xr:uid="{00000000-0005-0000-0000-000004020000}"/>
    <cellStyle name="Dziesiętny 16 4 2" xfId="518" xr:uid="{00000000-0005-0000-0000-000005020000}"/>
    <cellStyle name="Dziesiętny 16 4 3" xfId="519" xr:uid="{00000000-0005-0000-0000-000006020000}"/>
    <cellStyle name="Dziesiętny 16 4 4" xfId="520" xr:uid="{00000000-0005-0000-0000-000007020000}"/>
    <cellStyle name="Dziesiętny 16 5" xfId="521" xr:uid="{00000000-0005-0000-0000-000008020000}"/>
    <cellStyle name="Dziesiętny 16 5 2" xfId="522" xr:uid="{00000000-0005-0000-0000-000009020000}"/>
    <cellStyle name="Dziesiętny 16 5 3" xfId="523" xr:uid="{00000000-0005-0000-0000-00000A020000}"/>
    <cellStyle name="Dziesiętny 16 5 4" xfId="524" xr:uid="{00000000-0005-0000-0000-00000B020000}"/>
    <cellStyle name="Dziesiętny 16 6" xfId="525" xr:uid="{00000000-0005-0000-0000-00000C020000}"/>
    <cellStyle name="Dziesiętny 16 7" xfId="526" xr:uid="{00000000-0005-0000-0000-00000D020000}"/>
    <cellStyle name="Dziesiętny 16 8" xfId="527" xr:uid="{00000000-0005-0000-0000-00000E020000}"/>
    <cellStyle name="Dziesiętny 17" xfId="528" xr:uid="{00000000-0005-0000-0000-00000F020000}"/>
    <cellStyle name="Dziesiętny 17 2" xfId="529" xr:uid="{00000000-0005-0000-0000-000010020000}"/>
    <cellStyle name="Dziesiętny 17 2 2" xfId="530" xr:uid="{00000000-0005-0000-0000-000011020000}"/>
    <cellStyle name="Dziesiętny 17 2 2 2" xfId="531" xr:uid="{00000000-0005-0000-0000-000012020000}"/>
    <cellStyle name="Dziesiętny 17 2 2 3" xfId="532" xr:uid="{00000000-0005-0000-0000-000013020000}"/>
    <cellStyle name="Dziesiętny 17 2 2 4" xfId="533" xr:uid="{00000000-0005-0000-0000-000014020000}"/>
    <cellStyle name="Dziesiętny 17 2 3" xfId="534" xr:uid="{00000000-0005-0000-0000-000015020000}"/>
    <cellStyle name="Dziesiętny 17 2 3 2" xfId="535" xr:uid="{00000000-0005-0000-0000-000016020000}"/>
    <cellStyle name="Dziesiętny 17 2 3 3" xfId="536" xr:uid="{00000000-0005-0000-0000-000017020000}"/>
    <cellStyle name="Dziesiętny 17 2 3 4" xfId="537" xr:uid="{00000000-0005-0000-0000-000018020000}"/>
    <cellStyle name="Dziesiętny 17 2 4" xfId="538" xr:uid="{00000000-0005-0000-0000-000019020000}"/>
    <cellStyle name="Dziesiętny 17 2 5" xfId="539" xr:uid="{00000000-0005-0000-0000-00001A020000}"/>
    <cellStyle name="Dziesiętny 17 2 6" xfId="540" xr:uid="{00000000-0005-0000-0000-00001B020000}"/>
    <cellStyle name="Dziesiętny 17 3" xfId="541" xr:uid="{00000000-0005-0000-0000-00001C020000}"/>
    <cellStyle name="Dziesiętny 17 3 2" xfId="542" xr:uid="{00000000-0005-0000-0000-00001D020000}"/>
    <cellStyle name="Dziesiętny 17 3 2 2" xfId="543" xr:uid="{00000000-0005-0000-0000-00001E020000}"/>
    <cellStyle name="Dziesiętny 17 3 2 3" xfId="544" xr:uid="{00000000-0005-0000-0000-00001F020000}"/>
    <cellStyle name="Dziesiętny 17 3 2 4" xfId="545" xr:uid="{00000000-0005-0000-0000-000020020000}"/>
    <cellStyle name="Dziesiętny 17 3 3" xfId="546" xr:uid="{00000000-0005-0000-0000-000021020000}"/>
    <cellStyle name="Dziesiętny 17 3 3 2" xfId="547" xr:uid="{00000000-0005-0000-0000-000022020000}"/>
    <cellStyle name="Dziesiętny 17 3 3 3" xfId="548" xr:uid="{00000000-0005-0000-0000-000023020000}"/>
    <cellStyle name="Dziesiętny 17 3 3 4" xfId="549" xr:uid="{00000000-0005-0000-0000-000024020000}"/>
    <cellStyle name="Dziesiętny 17 3 4" xfId="550" xr:uid="{00000000-0005-0000-0000-000025020000}"/>
    <cellStyle name="Dziesiętny 17 3 5" xfId="551" xr:uid="{00000000-0005-0000-0000-000026020000}"/>
    <cellStyle name="Dziesiętny 17 3 6" xfId="552" xr:uid="{00000000-0005-0000-0000-000027020000}"/>
    <cellStyle name="Dziesiętny 17 4" xfId="553" xr:uid="{00000000-0005-0000-0000-000028020000}"/>
    <cellStyle name="Dziesiętny 17 4 2" xfId="554" xr:uid="{00000000-0005-0000-0000-000029020000}"/>
    <cellStyle name="Dziesiętny 17 4 3" xfId="555" xr:uid="{00000000-0005-0000-0000-00002A020000}"/>
    <cellStyle name="Dziesiętny 17 4 4" xfId="556" xr:uid="{00000000-0005-0000-0000-00002B020000}"/>
    <cellStyle name="Dziesiętny 17 5" xfId="557" xr:uid="{00000000-0005-0000-0000-00002C020000}"/>
    <cellStyle name="Dziesiętny 17 5 2" xfId="558" xr:uid="{00000000-0005-0000-0000-00002D020000}"/>
    <cellStyle name="Dziesiętny 17 5 3" xfId="559" xr:uid="{00000000-0005-0000-0000-00002E020000}"/>
    <cellStyle name="Dziesiętny 17 5 4" xfId="560" xr:uid="{00000000-0005-0000-0000-00002F020000}"/>
    <cellStyle name="Dziesiętny 17 6" xfId="561" xr:uid="{00000000-0005-0000-0000-000030020000}"/>
    <cellStyle name="Dziesiętny 17 7" xfId="562" xr:uid="{00000000-0005-0000-0000-000031020000}"/>
    <cellStyle name="Dziesiętny 17 8" xfId="563" xr:uid="{00000000-0005-0000-0000-000032020000}"/>
    <cellStyle name="Dziesiętny 18" xfId="564" xr:uid="{00000000-0005-0000-0000-000033020000}"/>
    <cellStyle name="Dziesiętny 18 2" xfId="565" xr:uid="{00000000-0005-0000-0000-000034020000}"/>
    <cellStyle name="Dziesiętny 18 2 2" xfId="566" xr:uid="{00000000-0005-0000-0000-000035020000}"/>
    <cellStyle name="Dziesiętny 18 2 3" xfId="567" xr:uid="{00000000-0005-0000-0000-000036020000}"/>
    <cellStyle name="Dziesiętny 18 2 4" xfId="568" xr:uid="{00000000-0005-0000-0000-000037020000}"/>
    <cellStyle name="Dziesiętny 18 3" xfId="569" xr:uid="{00000000-0005-0000-0000-000038020000}"/>
    <cellStyle name="Dziesiętny 18 3 2" xfId="570" xr:uid="{00000000-0005-0000-0000-000039020000}"/>
    <cellStyle name="Dziesiętny 18 3 3" xfId="571" xr:uid="{00000000-0005-0000-0000-00003A020000}"/>
    <cellStyle name="Dziesiętny 18 3 4" xfId="572" xr:uid="{00000000-0005-0000-0000-00003B020000}"/>
    <cellStyle name="Dziesiętny 18 4" xfId="573" xr:uid="{00000000-0005-0000-0000-00003C020000}"/>
    <cellStyle name="Dziesiętny 18 5" xfId="574" xr:uid="{00000000-0005-0000-0000-00003D020000}"/>
    <cellStyle name="Dziesiętny 18 6" xfId="575" xr:uid="{00000000-0005-0000-0000-00003E020000}"/>
    <cellStyle name="Dziesiętny 19" xfId="576" xr:uid="{00000000-0005-0000-0000-00003F020000}"/>
    <cellStyle name="Dziesiętny 19 2" xfId="577" xr:uid="{00000000-0005-0000-0000-000040020000}"/>
    <cellStyle name="Dziesiętny 19 2 2" xfId="578" xr:uid="{00000000-0005-0000-0000-000041020000}"/>
    <cellStyle name="Dziesiętny 19 2 3" xfId="579" xr:uid="{00000000-0005-0000-0000-000042020000}"/>
    <cellStyle name="Dziesiętny 19 2 4" xfId="580" xr:uid="{00000000-0005-0000-0000-000043020000}"/>
    <cellStyle name="Dziesiętny 19 3" xfId="581" xr:uid="{00000000-0005-0000-0000-000044020000}"/>
    <cellStyle name="Dziesiętny 19 3 2" xfId="582" xr:uid="{00000000-0005-0000-0000-000045020000}"/>
    <cellStyle name="Dziesiętny 19 3 3" xfId="583" xr:uid="{00000000-0005-0000-0000-000046020000}"/>
    <cellStyle name="Dziesiętny 19 4" xfId="584" xr:uid="{00000000-0005-0000-0000-000047020000}"/>
    <cellStyle name="Dziesiętny 19 5" xfId="585" xr:uid="{00000000-0005-0000-0000-000048020000}"/>
    <cellStyle name="Dziesiętny 19 6" xfId="586" xr:uid="{00000000-0005-0000-0000-000049020000}"/>
    <cellStyle name="Dziesiętny 2" xfId="587" xr:uid="{00000000-0005-0000-0000-00004A020000}"/>
    <cellStyle name="Dziesiętny 2 10" xfId="588" xr:uid="{00000000-0005-0000-0000-00004B020000}"/>
    <cellStyle name="Dziesiętny 2 10 2" xfId="589" xr:uid="{00000000-0005-0000-0000-00004C020000}"/>
    <cellStyle name="Dziesiętny 2 10 2 2" xfId="590" xr:uid="{00000000-0005-0000-0000-00004D020000}"/>
    <cellStyle name="Dziesiętny 2 10 2 3" xfId="591" xr:uid="{00000000-0005-0000-0000-00004E020000}"/>
    <cellStyle name="Dziesiętny 2 10 2 4" xfId="592" xr:uid="{00000000-0005-0000-0000-00004F020000}"/>
    <cellStyle name="Dziesiętny 2 10 3" xfId="593" xr:uid="{00000000-0005-0000-0000-000050020000}"/>
    <cellStyle name="Dziesiętny 2 10 3 2" xfId="594" xr:uid="{00000000-0005-0000-0000-000051020000}"/>
    <cellStyle name="Dziesiętny 2 10 3 3" xfId="595" xr:uid="{00000000-0005-0000-0000-000052020000}"/>
    <cellStyle name="Dziesiętny 2 10 3 4" xfId="596" xr:uid="{00000000-0005-0000-0000-000053020000}"/>
    <cellStyle name="Dziesiętny 2 10 4" xfId="597" xr:uid="{00000000-0005-0000-0000-000054020000}"/>
    <cellStyle name="Dziesiętny 2 10 5" xfId="598" xr:uid="{00000000-0005-0000-0000-000055020000}"/>
    <cellStyle name="Dziesiętny 2 10 6" xfId="599" xr:uid="{00000000-0005-0000-0000-000056020000}"/>
    <cellStyle name="Dziesiętny 2 11" xfId="600" xr:uid="{00000000-0005-0000-0000-000057020000}"/>
    <cellStyle name="Dziesiętny 2 11 2" xfId="601" xr:uid="{00000000-0005-0000-0000-000058020000}"/>
    <cellStyle name="Dziesiętny 2 11 3" xfId="602" xr:uid="{00000000-0005-0000-0000-000059020000}"/>
    <cellStyle name="Dziesiętny 2 11 4" xfId="603" xr:uid="{00000000-0005-0000-0000-00005A020000}"/>
    <cellStyle name="Dziesiętny 2 12" xfId="604" xr:uid="{00000000-0005-0000-0000-00005B020000}"/>
    <cellStyle name="Dziesiętny 2 12 2" xfId="605" xr:uid="{00000000-0005-0000-0000-00005C020000}"/>
    <cellStyle name="Dziesiętny 2 12 3" xfId="606" xr:uid="{00000000-0005-0000-0000-00005D020000}"/>
    <cellStyle name="Dziesiętny 2 12 4" xfId="607" xr:uid="{00000000-0005-0000-0000-00005E020000}"/>
    <cellStyle name="Dziesiętny 2 13" xfId="608" xr:uid="{00000000-0005-0000-0000-00005F020000}"/>
    <cellStyle name="Dziesiętny 2 14" xfId="609" xr:uid="{00000000-0005-0000-0000-000060020000}"/>
    <cellStyle name="Dziesiętny 2 15" xfId="610" xr:uid="{00000000-0005-0000-0000-000061020000}"/>
    <cellStyle name="Dziesiętny 2 15 2" xfId="611" xr:uid="{00000000-0005-0000-0000-000062020000}"/>
    <cellStyle name="Dziesiętny 2 16" xfId="612" xr:uid="{00000000-0005-0000-0000-000063020000}"/>
    <cellStyle name="Dziesiętny 2 17" xfId="613" xr:uid="{00000000-0005-0000-0000-000064020000}"/>
    <cellStyle name="Dziesiętny 2 2" xfId="614" xr:uid="{00000000-0005-0000-0000-000065020000}"/>
    <cellStyle name="Dziesiętny 2 2 10" xfId="615" xr:uid="{00000000-0005-0000-0000-000066020000}"/>
    <cellStyle name="Dziesiętny 2 2 11" xfId="616" xr:uid="{00000000-0005-0000-0000-000067020000}"/>
    <cellStyle name="Dziesiętny 2 2 12" xfId="617" xr:uid="{00000000-0005-0000-0000-000068020000}"/>
    <cellStyle name="Dziesiętny 2 2 12 2" xfId="618" xr:uid="{00000000-0005-0000-0000-000069020000}"/>
    <cellStyle name="Dziesiętny 2 2 13" xfId="619" xr:uid="{00000000-0005-0000-0000-00006A020000}"/>
    <cellStyle name="Dziesiętny 2 2 14" xfId="620" xr:uid="{00000000-0005-0000-0000-00006B020000}"/>
    <cellStyle name="Dziesiętny 2 2 2" xfId="621" xr:uid="{00000000-0005-0000-0000-00006C020000}"/>
    <cellStyle name="Dziesiętny 2 2 2 10" xfId="622" xr:uid="{00000000-0005-0000-0000-00006D020000}"/>
    <cellStyle name="Dziesiętny 2 2 2 2" xfId="623" xr:uid="{00000000-0005-0000-0000-00006E020000}"/>
    <cellStyle name="Dziesiętny 2 2 2 2 2" xfId="624" xr:uid="{00000000-0005-0000-0000-00006F020000}"/>
    <cellStyle name="Dziesiętny 2 2 2 2 2 2" xfId="625" xr:uid="{00000000-0005-0000-0000-000070020000}"/>
    <cellStyle name="Dziesiętny 2 2 2 2 2 2 2" xfId="626" xr:uid="{00000000-0005-0000-0000-000071020000}"/>
    <cellStyle name="Dziesiętny 2 2 2 2 2 2 3" xfId="627" xr:uid="{00000000-0005-0000-0000-000072020000}"/>
    <cellStyle name="Dziesiętny 2 2 2 2 2 2 4" xfId="628" xr:uid="{00000000-0005-0000-0000-000073020000}"/>
    <cellStyle name="Dziesiętny 2 2 2 2 2 3" xfId="629" xr:uid="{00000000-0005-0000-0000-000074020000}"/>
    <cellStyle name="Dziesiętny 2 2 2 2 2 3 2" xfId="630" xr:uid="{00000000-0005-0000-0000-000075020000}"/>
    <cellStyle name="Dziesiętny 2 2 2 2 2 3 3" xfId="631" xr:uid="{00000000-0005-0000-0000-000076020000}"/>
    <cellStyle name="Dziesiętny 2 2 2 2 2 3 4" xfId="632" xr:uid="{00000000-0005-0000-0000-000077020000}"/>
    <cellStyle name="Dziesiętny 2 2 2 2 2 4" xfId="633" xr:uid="{00000000-0005-0000-0000-000078020000}"/>
    <cellStyle name="Dziesiętny 2 2 2 2 2 5" xfId="634" xr:uid="{00000000-0005-0000-0000-000079020000}"/>
    <cellStyle name="Dziesiętny 2 2 2 2 2 6" xfId="635" xr:uid="{00000000-0005-0000-0000-00007A020000}"/>
    <cellStyle name="Dziesiętny 2 2 2 2 3" xfId="636" xr:uid="{00000000-0005-0000-0000-00007B020000}"/>
    <cellStyle name="Dziesiętny 2 2 2 2 3 2" xfId="637" xr:uid="{00000000-0005-0000-0000-00007C020000}"/>
    <cellStyle name="Dziesiętny 2 2 2 2 3 2 2" xfId="638" xr:uid="{00000000-0005-0000-0000-00007D020000}"/>
    <cellStyle name="Dziesiętny 2 2 2 2 3 2 3" xfId="639" xr:uid="{00000000-0005-0000-0000-00007E020000}"/>
    <cellStyle name="Dziesiętny 2 2 2 2 3 2 4" xfId="640" xr:uid="{00000000-0005-0000-0000-00007F020000}"/>
    <cellStyle name="Dziesiętny 2 2 2 2 3 3" xfId="641" xr:uid="{00000000-0005-0000-0000-000080020000}"/>
    <cellStyle name="Dziesiętny 2 2 2 2 3 3 2" xfId="642" xr:uid="{00000000-0005-0000-0000-000081020000}"/>
    <cellStyle name="Dziesiętny 2 2 2 2 3 3 3" xfId="643" xr:uid="{00000000-0005-0000-0000-000082020000}"/>
    <cellStyle name="Dziesiętny 2 2 2 2 3 3 4" xfId="644" xr:uid="{00000000-0005-0000-0000-000083020000}"/>
    <cellStyle name="Dziesiętny 2 2 2 2 3 4" xfId="645" xr:uid="{00000000-0005-0000-0000-000084020000}"/>
    <cellStyle name="Dziesiętny 2 2 2 2 3 5" xfId="646" xr:uid="{00000000-0005-0000-0000-000085020000}"/>
    <cellStyle name="Dziesiętny 2 2 2 2 3 6" xfId="647" xr:uid="{00000000-0005-0000-0000-000086020000}"/>
    <cellStyle name="Dziesiętny 2 2 2 2 4" xfId="648" xr:uid="{00000000-0005-0000-0000-000087020000}"/>
    <cellStyle name="Dziesiętny 2 2 2 2 4 2" xfId="649" xr:uid="{00000000-0005-0000-0000-000088020000}"/>
    <cellStyle name="Dziesiętny 2 2 2 2 4 3" xfId="650" xr:uid="{00000000-0005-0000-0000-000089020000}"/>
    <cellStyle name="Dziesiętny 2 2 2 2 4 4" xfId="651" xr:uid="{00000000-0005-0000-0000-00008A020000}"/>
    <cellStyle name="Dziesiętny 2 2 2 2 5" xfId="652" xr:uid="{00000000-0005-0000-0000-00008B020000}"/>
    <cellStyle name="Dziesiętny 2 2 2 2 5 2" xfId="653" xr:uid="{00000000-0005-0000-0000-00008C020000}"/>
    <cellStyle name="Dziesiętny 2 2 2 2 5 3" xfId="654" xr:uid="{00000000-0005-0000-0000-00008D020000}"/>
    <cellStyle name="Dziesiętny 2 2 2 2 5 4" xfId="655" xr:uid="{00000000-0005-0000-0000-00008E020000}"/>
    <cellStyle name="Dziesiętny 2 2 2 2 6" xfId="656" xr:uid="{00000000-0005-0000-0000-00008F020000}"/>
    <cellStyle name="Dziesiętny 2 2 2 2 7" xfId="657" xr:uid="{00000000-0005-0000-0000-000090020000}"/>
    <cellStyle name="Dziesiętny 2 2 2 2 8" xfId="658" xr:uid="{00000000-0005-0000-0000-000091020000}"/>
    <cellStyle name="Dziesiętny 2 2 2 3" xfId="659" xr:uid="{00000000-0005-0000-0000-000092020000}"/>
    <cellStyle name="Dziesiętny 2 2 2 3 2" xfId="660" xr:uid="{00000000-0005-0000-0000-000093020000}"/>
    <cellStyle name="Dziesiętny 2 2 2 3 2 2" xfId="661" xr:uid="{00000000-0005-0000-0000-000094020000}"/>
    <cellStyle name="Dziesiętny 2 2 2 3 2 2 2" xfId="662" xr:uid="{00000000-0005-0000-0000-000095020000}"/>
    <cellStyle name="Dziesiętny 2 2 2 3 2 2 3" xfId="663" xr:uid="{00000000-0005-0000-0000-000096020000}"/>
    <cellStyle name="Dziesiętny 2 2 2 3 2 2 4" xfId="664" xr:uid="{00000000-0005-0000-0000-000097020000}"/>
    <cellStyle name="Dziesiętny 2 2 2 3 2 3" xfId="665" xr:uid="{00000000-0005-0000-0000-000098020000}"/>
    <cellStyle name="Dziesiętny 2 2 2 3 2 3 2" xfId="666" xr:uid="{00000000-0005-0000-0000-000099020000}"/>
    <cellStyle name="Dziesiętny 2 2 2 3 2 3 3" xfId="667" xr:uid="{00000000-0005-0000-0000-00009A020000}"/>
    <cellStyle name="Dziesiętny 2 2 2 3 2 3 4" xfId="668" xr:uid="{00000000-0005-0000-0000-00009B020000}"/>
    <cellStyle name="Dziesiętny 2 2 2 3 2 4" xfId="669" xr:uid="{00000000-0005-0000-0000-00009C020000}"/>
    <cellStyle name="Dziesiętny 2 2 2 3 2 5" xfId="670" xr:uid="{00000000-0005-0000-0000-00009D020000}"/>
    <cellStyle name="Dziesiętny 2 2 2 3 2 6" xfId="671" xr:uid="{00000000-0005-0000-0000-00009E020000}"/>
    <cellStyle name="Dziesiętny 2 2 2 3 3" xfId="672" xr:uid="{00000000-0005-0000-0000-00009F020000}"/>
    <cellStyle name="Dziesiętny 2 2 2 3 3 2" xfId="673" xr:uid="{00000000-0005-0000-0000-0000A0020000}"/>
    <cellStyle name="Dziesiętny 2 2 2 3 3 2 2" xfId="674" xr:uid="{00000000-0005-0000-0000-0000A1020000}"/>
    <cellStyle name="Dziesiętny 2 2 2 3 3 2 3" xfId="675" xr:uid="{00000000-0005-0000-0000-0000A2020000}"/>
    <cellStyle name="Dziesiętny 2 2 2 3 3 2 4" xfId="676" xr:uid="{00000000-0005-0000-0000-0000A3020000}"/>
    <cellStyle name="Dziesiętny 2 2 2 3 3 3" xfId="677" xr:uid="{00000000-0005-0000-0000-0000A4020000}"/>
    <cellStyle name="Dziesiętny 2 2 2 3 3 3 2" xfId="678" xr:uid="{00000000-0005-0000-0000-0000A5020000}"/>
    <cellStyle name="Dziesiętny 2 2 2 3 3 3 3" xfId="679" xr:uid="{00000000-0005-0000-0000-0000A6020000}"/>
    <cellStyle name="Dziesiętny 2 2 2 3 3 3 4" xfId="680" xr:uid="{00000000-0005-0000-0000-0000A7020000}"/>
    <cellStyle name="Dziesiętny 2 2 2 3 3 4" xfId="681" xr:uid="{00000000-0005-0000-0000-0000A8020000}"/>
    <cellStyle name="Dziesiętny 2 2 2 3 3 5" xfId="682" xr:uid="{00000000-0005-0000-0000-0000A9020000}"/>
    <cellStyle name="Dziesiętny 2 2 2 3 3 6" xfId="683" xr:uid="{00000000-0005-0000-0000-0000AA020000}"/>
    <cellStyle name="Dziesiętny 2 2 2 3 4" xfId="684" xr:uid="{00000000-0005-0000-0000-0000AB020000}"/>
    <cellStyle name="Dziesiętny 2 2 2 3 4 2" xfId="685" xr:uid="{00000000-0005-0000-0000-0000AC020000}"/>
    <cellStyle name="Dziesiętny 2 2 2 3 4 3" xfId="686" xr:uid="{00000000-0005-0000-0000-0000AD020000}"/>
    <cellStyle name="Dziesiętny 2 2 2 3 4 4" xfId="687" xr:uid="{00000000-0005-0000-0000-0000AE020000}"/>
    <cellStyle name="Dziesiętny 2 2 2 3 5" xfId="688" xr:uid="{00000000-0005-0000-0000-0000AF020000}"/>
    <cellStyle name="Dziesiętny 2 2 2 3 5 2" xfId="689" xr:uid="{00000000-0005-0000-0000-0000B0020000}"/>
    <cellStyle name="Dziesiętny 2 2 2 3 5 3" xfId="690" xr:uid="{00000000-0005-0000-0000-0000B1020000}"/>
    <cellStyle name="Dziesiętny 2 2 2 3 5 4" xfId="691" xr:uid="{00000000-0005-0000-0000-0000B2020000}"/>
    <cellStyle name="Dziesiętny 2 2 2 3 6" xfId="692" xr:uid="{00000000-0005-0000-0000-0000B3020000}"/>
    <cellStyle name="Dziesiętny 2 2 2 3 7" xfId="693" xr:uid="{00000000-0005-0000-0000-0000B4020000}"/>
    <cellStyle name="Dziesiętny 2 2 2 3 8" xfId="694" xr:uid="{00000000-0005-0000-0000-0000B5020000}"/>
    <cellStyle name="Dziesiętny 2 2 2 4" xfId="695" xr:uid="{00000000-0005-0000-0000-0000B6020000}"/>
    <cellStyle name="Dziesiętny 2 2 2 4 2" xfId="696" xr:uid="{00000000-0005-0000-0000-0000B7020000}"/>
    <cellStyle name="Dziesiętny 2 2 2 4 2 2" xfId="697" xr:uid="{00000000-0005-0000-0000-0000B8020000}"/>
    <cellStyle name="Dziesiętny 2 2 2 4 2 3" xfId="698" xr:uid="{00000000-0005-0000-0000-0000B9020000}"/>
    <cellStyle name="Dziesiętny 2 2 2 4 2 4" xfId="699" xr:uid="{00000000-0005-0000-0000-0000BA020000}"/>
    <cellStyle name="Dziesiętny 2 2 2 4 3" xfId="700" xr:uid="{00000000-0005-0000-0000-0000BB020000}"/>
    <cellStyle name="Dziesiętny 2 2 2 4 3 2" xfId="701" xr:uid="{00000000-0005-0000-0000-0000BC020000}"/>
    <cellStyle name="Dziesiętny 2 2 2 4 3 3" xfId="702" xr:uid="{00000000-0005-0000-0000-0000BD020000}"/>
    <cellStyle name="Dziesiętny 2 2 2 4 3 4" xfId="703" xr:uid="{00000000-0005-0000-0000-0000BE020000}"/>
    <cellStyle name="Dziesiętny 2 2 2 4 4" xfId="704" xr:uid="{00000000-0005-0000-0000-0000BF020000}"/>
    <cellStyle name="Dziesiętny 2 2 2 4 5" xfId="705" xr:uid="{00000000-0005-0000-0000-0000C0020000}"/>
    <cellStyle name="Dziesiętny 2 2 2 4 6" xfId="706" xr:uid="{00000000-0005-0000-0000-0000C1020000}"/>
    <cellStyle name="Dziesiętny 2 2 2 5" xfId="707" xr:uid="{00000000-0005-0000-0000-0000C2020000}"/>
    <cellStyle name="Dziesiętny 2 2 2 5 2" xfId="708" xr:uid="{00000000-0005-0000-0000-0000C3020000}"/>
    <cellStyle name="Dziesiętny 2 2 2 5 2 2" xfId="709" xr:uid="{00000000-0005-0000-0000-0000C4020000}"/>
    <cellStyle name="Dziesiętny 2 2 2 5 2 3" xfId="710" xr:uid="{00000000-0005-0000-0000-0000C5020000}"/>
    <cellStyle name="Dziesiętny 2 2 2 5 2 4" xfId="711" xr:uid="{00000000-0005-0000-0000-0000C6020000}"/>
    <cellStyle name="Dziesiętny 2 2 2 5 3" xfId="712" xr:uid="{00000000-0005-0000-0000-0000C7020000}"/>
    <cellStyle name="Dziesiętny 2 2 2 5 3 2" xfId="713" xr:uid="{00000000-0005-0000-0000-0000C8020000}"/>
    <cellStyle name="Dziesiętny 2 2 2 5 3 3" xfId="714" xr:uid="{00000000-0005-0000-0000-0000C9020000}"/>
    <cellStyle name="Dziesiętny 2 2 2 5 3 4" xfId="715" xr:uid="{00000000-0005-0000-0000-0000CA020000}"/>
    <cellStyle name="Dziesiętny 2 2 2 5 4" xfId="716" xr:uid="{00000000-0005-0000-0000-0000CB020000}"/>
    <cellStyle name="Dziesiętny 2 2 2 5 5" xfId="717" xr:uid="{00000000-0005-0000-0000-0000CC020000}"/>
    <cellStyle name="Dziesiętny 2 2 2 5 6" xfId="718" xr:uid="{00000000-0005-0000-0000-0000CD020000}"/>
    <cellStyle name="Dziesiętny 2 2 2 6" xfId="719" xr:uid="{00000000-0005-0000-0000-0000CE020000}"/>
    <cellStyle name="Dziesiętny 2 2 2 6 2" xfId="720" xr:uid="{00000000-0005-0000-0000-0000CF020000}"/>
    <cellStyle name="Dziesiętny 2 2 2 6 3" xfId="721" xr:uid="{00000000-0005-0000-0000-0000D0020000}"/>
    <cellStyle name="Dziesiętny 2 2 2 6 4" xfId="722" xr:uid="{00000000-0005-0000-0000-0000D1020000}"/>
    <cellStyle name="Dziesiętny 2 2 2 7" xfId="723" xr:uid="{00000000-0005-0000-0000-0000D2020000}"/>
    <cellStyle name="Dziesiętny 2 2 2 7 2" xfId="724" xr:uid="{00000000-0005-0000-0000-0000D3020000}"/>
    <cellStyle name="Dziesiętny 2 2 2 7 3" xfId="725" xr:uid="{00000000-0005-0000-0000-0000D4020000}"/>
    <cellStyle name="Dziesiętny 2 2 2 7 4" xfId="726" xr:uid="{00000000-0005-0000-0000-0000D5020000}"/>
    <cellStyle name="Dziesiętny 2 2 2 8" xfId="727" xr:uid="{00000000-0005-0000-0000-0000D6020000}"/>
    <cellStyle name="Dziesiętny 2 2 2 9" xfId="728" xr:uid="{00000000-0005-0000-0000-0000D7020000}"/>
    <cellStyle name="Dziesiętny 2 2 3" xfId="729" xr:uid="{00000000-0005-0000-0000-0000D8020000}"/>
    <cellStyle name="Dziesiętny 2 2 3 2" xfId="730" xr:uid="{00000000-0005-0000-0000-0000D9020000}"/>
    <cellStyle name="Dziesiętny 2 2 3 2 2" xfId="731" xr:uid="{00000000-0005-0000-0000-0000DA020000}"/>
    <cellStyle name="Dziesiętny 2 2 3 2 2 2" xfId="732" xr:uid="{00000000-0005-0000-0000-0000DB020000}"/>
    <cellStyle name="Dziesiętny 2 2 3 2 2 2 2" xfId="733" xr:uid="{00000000-0005-0000-0000-0000DC020000}"/>
    <cellStyle name="Dziesiętny 2 2 3 2 2 2 3" xfId="734" xr:uid="{00000000-0005-0000-0000-0000DD020000}"/>
    <cellStyle name="Dziesiętny 2 2 3 2 2 2 4" xfId="735" xr:uid="{00000000-0005-0000-0000-0000DE020000}"/>
    <cellStyle name="Dziesiętny 2 2 3 2 2 3" xfId="736" xr:uid="{00000000-0005-0000-0000-0000DF020000}"/>
    <cellStyle name="Dziesiętny 2 2 3 2 2 3 2" xfId="737" xr:uid="{00000000-0005-0000-0000-0000E0020000}"/>
    <cellStyle name="Dziesiętny 2 2 3 2 2 3 3" xfId="738" xr:uid="{00000000-0005-0000-0000-0000E1020000}"/>
    <cellStyle name="Dziesiętny 2 2 3 2 2 3 4" xfId="739" xr:uid="{00000000-0005-0000-0000-0000E2020000}"/>
    <cellStyle name="Dziesiętny 2 2 3 2 2 4" xfId="740" xr:uid="{00000000-0005-0000-0000-0000E3020000}"/>
    <cellStyle name="Dziesiętny 2 2 3 2 2 5" xfId="741" xr:uid="{00000000-0005-0000-0000-0000E4020000}"/>
    <cellStyle name="Dziesiętny 2 2 3 2 2 6" xfId="742" xr:uid="{00000000-0005-0000-0000-0000E5020000}"/>
    <cellStyle name="Dziesiętny 2 2 3 2 3" xfId="743" xr:uid="{00000000-0005-0000-0000-0000E6020000}"/>
    <cellStyle name="Dziesiętny 2 2 3 2 3 2" xfId="744" xr:uid="{00000000-0005-0000-0000-0000E7020000}"/>
    <cellStyle name="Dziesiętny 2 2 3 2 3 2 2" xfId="745" xr:uid="{00000000-0005-0000-0000-0000E8020000}"/>
    <cellStyle name="Dziesiętny 2 2 3 2 3 2 3" xfId="746" xr:uid="{00000000-0005-0000-0000-0000E9020000}"/>
    <cellStyle name="Dziesiętny 2 2 3 2 3 2 4" xfId="747" xr:uid="{00000000-0005-0000-0000-0000EA020000}"/>
    <cellStyle name="Dziesiętny 2 2 3 2 3 3" xfId="748" xr:uid="{00000000-0005-0000-0000-0000EB020000}"/>
    <cellStyle name="Dziesiętny 2 2 3 2 3 3 2" xfId="749" xr:uid="{00000000-0005-0000-0000-0000EC020000}"/>
    <cellStyle name="Dziesiętny 2 2 3 2 3 3 3" xfId="750" xr:uid="{00000000-0005-0000-0000-0000ED020000}"/>
    <cellStyle name="Dziesiętny 2 2 3 2 3 3 4" xfId="751" xr:uid="{00000000-0005-0000-0000-0000EE020000}"/>
    <cellStyle name="Dziesiętny 2 2 3 2 3 4" xfId="752" xr:uid="{00000000-0005-0000-0000-0000EF020000}"/>
    <cellStyle name="Dziesiętny 2 2 3 2 3 5" xfId="753" xr:uid="{00000000-0005-0000-0000-0000F0020000}"/>
    <cellStyle name="Dziesiętny 2 2 3 2 3 6" xfId="754" xr:uid="{00000000-0005-0000-0000-0000F1020000}"/>
    <cellStyle name="Dziesiętny 2 2 3 2 4" xfId="755" xr:uid="{00000000-0005-0000-0000-0000F2020000}"/>
    <cellStyle name="Dziesiętny 2 2 3 2 4 2" xfId="756" xr:uid="{00000000-0005-0000-0000-0000F3020000}"/>
    <cellStyle name="Dziesiętny 2 2 3 2 4 3" xfId="757" xr:uid="{00000000-0005-0000-0000-0000F4020000}"/>
    <cellStyle name="Dziesiętny 2 2 3 2 4 4" xfId="758" xr:uid="{00000000-0005-0000-0000-0000F5020000}"/>
    <cellStyle name="Dziesiętny 2 2 3 2 5" xfId="759" xr:uid="{00000000-0005-0000-0000-0000F6020000}"/>
    <cellStyle name="Dziesiętny 2 2 3 2 5 2" xfId="760" xr:uid="{00000000-0005-0000-0000-0000F7020000}"/>
    <cellStyle name="Dziesiętny 2 2 3 2 5 3" xfId="761" xr:uid="{00000000-0005-0000-0000-0000F8020000}"/>
    <cellStyle name="Dziesiętny 2 2 3 2 5 4" xfId="762" xr:uid="{00000000-0005-0000-0000-0000F9020000}"/>
    <cellStyle name="Dziesiętny 2 2 3 2 6" xfId="763" xr:uid="{00000000-0005-0000-0000-0000FA020000}"/>
    <cellStyle name="Dziesiętny 2 2 3 2 7" xfId="764" xr:uid="{00000000-0005-0000-0000-0000FB020000}"/>
    <cellStyle name="Dziesiętny 2 2 3 2 8" xfId="765" xr:uid="{00000000-0005-0000-0000-0000FC020000}"/>
    <cellStyle name="Dziesiętny 2 2 3 3" xfId="766" xr:uid="{00000000-0005-0000-0000-0000FD020000}"/>
    <cellStyle name="Dziesiętny 2 2 3 3 2" xfId="767" xr:uid="{00000000-0005-0000-0000-0000FE020000}"/>
    <cellStyle name="Dziesiętny 2 2 3 3 2 2" xfId="768" xr:uid="{00000000-0005-0000-0000-0000FF020000}"/>
    <cellStyle name="Dziesiętny 2 2 3 3 2 3" xfId="769" xr:uid="{00000000-0005-0000-0000-000000030000}"/>
    <cellStyle name="Dziesiętny 2 2 3 3 2 4" xfId="770" xr:uid="{00000000-0005-0000-0000-000001030000}"/>
    <cellStyle name="Dziesiętny 2 2 3 3 3" xfId="771" xr:uid="{00000000-0005-0000-0000-000002030000}"/>
    <cellStyle name="Dziesiętny 2 2 3 3 3 2" xfId="772" xr:uid="{00000000-0005-0000-0000-000003030000}"/>
    <cellStyle name="Dziesiętny 2 2 3 3 3 3" xfId="773" xr:uid="{00000000-0005-0000-0000-000004030000}"/>
    <cellStyle name="Dziesiętny 2 2 3 3 3 4" xfId="774" xr:uid="{00000000-0005-0000-0000-000005030000}"/>
    <cellStyle name="Dziesiętny 2 2 3 3 4" xfId="775" xr:uid="{00000000-0005-0000-0000-000006030000}"/>
    <cellStyle name="Dziesiętny 2 2 3 3 5" xfId="776" xr:uid="{00000000-0005-0000-0000-000007030000}"/>
    <cellStyle name="Dziesiętny 2 2 3 3 6" xfId="777" xr:uid="{00000000-0005-0000-0000-000008030000}"/>
    <cellStyle name="Dziesiętny 2 2 3 4" xfId="778" xr:uid="{00000000-0005-0000-0000-000009030000}"/>
    <cellStyle name="Dziesiętny 2 2 3 4 2" xfId="779" xr:uid="{00000000-0005-0000-0000-00000A030000}"/>
    <cellStyle name="Dziesiętny 2 2 3 4 2 2" xfId="780" xr:uid="{00000000-0005-0000-0000-00000B030000}"/>
    <cellStyle name="Dziesiętny 2 2 3 4 2 3" xfId="781" xr:uid="{00000000-0005-0000-0000-00000C030000}"/>
    <cellStyle name="Dziesiętny 2 2 3 4 2 4" xfId="782" xr:uid="{00000000-0005-0000-0000-00000D030000}"/>
    <cellStyle name="Dziesiętny 2 2 3 4 3" xfId="783" xr:uid="{00000000-0005-0000-0000-00000E030000}"/>
    <cellStyle name="Dziesiętny 2 2 3 4 3 2" xfId="784" xr:uid="{00000000-0005-0000-0000-00000F030000}"/>
    <cellStyle name="Dziesiętny 2 2 3 4 3 3" xfId="785" xr:uid="{00000000-0005-0000-0000-000010030000}"/>
    <cellStyle name="Dziesiętny 2 2 3 4 3 4" xfId="786" xr:uid="{00000000-0005-0000-0000-000011030000}"/>
    <cellStyle name="Dziesiętny 2 2 3 4 4" xfId="787" xr:uid="{00000000-0005-0000-0000-000012030000}"/>
    <cellStyle name="Dziesiętny 2 2 3 4 5" xfId="788" xr:uid="{00000000-0005-0000-0000-000013030000}"/>
    <cellStyle name="Dziesiętny 2 2 3 4 6" xfId="789" xr:uid="{00000000-0005-0000-0000-000014030000}"/>
    <cellStyle name="Dziesiętny 2 2 3 5" xfId="790" xr:uid="{00000000-0005-0000-0000-000015030000}"/>
    <cellStyle name="Dziesiętny 2 2 3 5 2" xfId="791" xr:uid="{00000000-0005-0000-0000-000016030000}"/>
    <cellStyle name="Dziesiętny 2 2 3 5 3" xfId="792" xr:uid="{00000000-0005-0000-0000-000017030000}"/>
    <cellStyle name="Dziesiętny 2 2 3 5 4" xfId="793" xr:uid="{00000000-0005-0000-0000-000018030000}"/>
    <cellStyle name="Dziesiętny 2 2 3 6" xfId="794" xr:uid="{00000000-0005-0000-0000-000019030000}"/>
    <cellStyle name="Dziesiętny 2 2 3 6 2" xfId="795" xr:uid="{00000000-0005-0000-0000-00001A030000}"/>
    <cellStyle name="Dziesiętny 2 2 3 6 3" xfId="796" xr:uid="{00000000-0005-0000-0000-00001B030000}"/>
    <cellStyle name="Dziesiętny 2 2 3 6 4" xfId="797" xr:uid="{00000000-0005-0000-0000-00001C030000}"/>
    <cellStyle name="Dziesiętny 2 2 3 7" xfId="798" xr:uid="{00000000-0005-0000-0000-00001D030000}"/>
    <cellStyle name="Dziesiętny 2 2 3 8" xfId="799" xr:uid="{00000000-0005-0000-0000-00001E030000}"/>
    <cellStyle name="Dziesiętny 2 2 3 9" xfId="800" xr:uid="{00000000-0005-0000-0000-00001F030000}"/>
    <cellStyle name="Dziesiętny 2 2 4" xfId="801" xr:uid="{00000000-0005-0000-0000-000020030000}"/>
    <cellStyle name="Dziesiętny 2 2 4 2" xfId="802" xr:uid="{00000000-0005-0000-0000-000021030000}"/>
    <cellStyle name="Dziesiętny 2 2 4 2 2" xfId="803" xr:uid="{00000000-0005-0000-0000-000022030000}"/>
    <cellStyle name="Dziesiętny 2 2 4 2 2 2" xfId="804" xr:uid="{00000000-0005-0000-0000-000023030000}"/>
    <cellStyle name="Dziesiętny 2 2 4 2 2 3" xfId="805" xr:uid="{00000000-0005-0000-0000-000024030000}"/>
    <cellStyle name="Dziesiętny 2 2 4 2 2 4" xfId="806" xr:uid="{00000000-0005-0000-0000-000025030000}"/>
    <cellStyle name="Dziesiętny 2 2 4 2 3" xfId="807" xr:uid="{00000000-0005-0000-0000-000026030000}"/>
    <cellStyle name="Dziesiętny 2 2 4 2 3 2" xfId="808" xr:uid="{00000000-0005-0000-0000-000027030000}"/>
    <cellStyle name="Dziesiętny 2 2 4 2 3 3" xfId="809" xr:uid="{00000000-0005-0000-0000-000028030000}"/>
    <cellStyle name="Dziesiętny 2 2 4 2 3 4" xfId="810" xr:uid="{00000000-0005-0000-0000-000029030000}"/>
    <cellStyle name="Dziesiętny 2 2 4 2 4" xfId="811" xr:uid="{00000000-0005-0000-0000-00002A030000}"/>
    <cellStyle name="Dziesiętny 2 2 4 2 5" xfId="812" xr:uid="{00000000-0005-0000-0000-00002B030000}"/>
    <cellStyle name="Dziesiętny 2 2 4 2 6" xfId="813" xr:uid="{00000000-0005-0000-0000-00002C030000}"/>
    <cellStyle name="Dziesiętny 2 2 4 3" xfId="814" xr:uid="{00000000-0005-0000-0000-00002D030000}"/>
    <cellStyle name="Dziesiętny 2 2 4 3 2" xfId="815" xr:uid="{00000000-0005-0000-0000-00002E030000}"/>
    <cellStyle name="Dziesiętny 2 2 4 3 2 2" xfId="816" xr:uid="{00000000-0005-0000-0000-00002F030000}"/>
    <cellStyle name="Dziesiętny 2 2 4 3 2 3" xfId="817" xr:uid="{00000000-0005-0000-0000-000030030000}"/>
    <cellStyle name="Dziesiętny 2 2 4 3 2 4" xfId="818" xr:uid="{00000000-0005-0000-0000-000031030000}"/>
    <cellStyle name="Dziesiętny 2 2 4 3 3" xfId="819" xr:uid="{00000000-0005-0000-0000-000032030000}"/>
    <cellStyle name="Dziesiętny 2 2 4 3 3 2" xfId="820" xr:uid="{00000000-0005-0000-0000-000033030000}"/>
    <cellStyle name="Dziesiętny 2 2 4 3 3 3" xfId="821" xr:uid="{00000000-0005-0000-0000-000034030000}"/>
    <cellStyle name="Dziesiętny 2 2 4 3 3 4" xfId="822" xr:uid="{00000000-0005-0000-0000-000035030000}"/>
    <cellStyle name="Dziesiętny 2 2 4 3 4" xfId="823" xr:uid="{00000000-0005-0000-0000-000036030000}"/>
    <cellStyle name="Dziesiętny 2 2 4 3 5" xfId="824" xr:uid="{00000000-0005-0000-0000-000037030000}"/>
    <cellStyle name="Dziesiętny 2 2 4 3 6" xfId="825" xr:uid="{00000000-0005-0000-0000-000038030000}"/>
    <cellStyle name="Dziesiętny 2 2 4 4" xfId="826" xr:uid="{00000000-0005-0000-0000-000039030000}"/>
    <cellStyle name="Dziesiętny 2 2 4 4 2" xfId="827" xr:uid="{00000000-0005-0000-0000-00003A030000}"/>
    <cellStyle name="Dziesiętny 2 2 4 4 3" xfId="828" xr:uid="{00000000-0005-0000-0000-00003B030000}"/>
    <cellStyle name="Dziesiętny 2 2 4 4 4" xfId="829" xr:uid="{00000000-0005-0000-0000-00003C030000}"/>
    <cellStyle name="Dziesiętny 2 2 4 5" xfId="830" xr:uid="{00000000-0005-0000-0000-00003D030000}"/>
    <cellStyle name="Dziesiętny 2 2 4 5 2" xfId="831" xr:uid="{00000000-0005-0000-0000-00003E030000}"/>
    <cellStyle name="Dziesiętny 2 2 4 5 3" xfId="832" xr:uid="{00000000-0005-0000-0000-00003F030000}"/>
    <cellStyle name="Dziesiętny 2 2 4 5 4" xfId="833" xr:uid="{00000000-0005-0000-0000-000040030000}"/>
    <cellStyle name="Dziesiętny 2 2 4 6" xfId="834" xr:uid="{00000000-0005-0000-0000-000041030000}"/>
    <cellStyle name="Dziesiętny 2 2 4 7" xfId="835" xr:uid="{00000000-0005-0000-0000-000042030000}"/>
    <cellStyle name="Dziesiętny 2 2 4 8" xfId="836" xr:uid="{00000000-0005-0000-0000-000043030000}"/>
    <cellStyle name="Dziesiętny 2 2 5" xfId="837" xr:uid="{00000000-0005-0000-0000-000044030000}"/>
    <cellStyle name="Dziesiętny 2 2 5 2" xfId="838" xr:uid="{00000000-0005-0000-0000-000045030000}"/>
    <cellStyle name="Dziesiętny 2 2 5 2 2" xfId="839" xr:uid="{00000000-0005-0000-0000-000046030000}"/>
    <cellStyle name="Dziesiętny 2 2 5 2 2 2" xfId="840" xr:uid="{00000000-0005-0000-0000-000047030000}"/>
    <cellStyle name="Dziesiętny 2 2 5 2 2 3" xfId="841" xr:uid="{00000000-0005-0000-0000-000048030000}"/>
    <cellStyle name="Dziesiętny 2 2 5 2 2 4" xfId="842" xr:uid="{00000000-0005-0000-0000-000049030000}"/>
    <cellStyle name="Dziesiętny 2 2 5 2 3" xfId="843" xr:uid="{00000000-0005-0000-0000-00004A030000}"/>
    <cellStyle name="Dziesiętny 2 2 5 2 3 2" xfId="844" xr:uid="{00000000-0005-0000-0000-00004B030000}"/>
    <cellStyle name="Dziesiętny 2 2 5 2 3 3" xfId="845" xr:uid="{00000000-0005-0000-0000-00004C030000}"/>
    <cellStyle name="Dziesiętny 2 2 5 2 3 4" xfId="846" xr:uid="{00000000-0005-0000-0000-00004D030000}"/>
    <cellStyle name="Dziesiętny 2 2 5 2 4" xfId="847" xr:uid="{00000000-0005-0000-0000-00004E030000}"/>
    <cellStyle name="Dziesiętny 2 2 5 2 5" xfId="848" xr:uid="{00000000-0005-0000-0000-00004F030000}"/>
    <cellStyle name="Dziesiętny 2 2 5 2 6" xfId="849" xr:uid="{00000000-0005-0000-0000-000050030000}"/>
    <cellStyle name="Dziesiętny 2 2 5 3" xfId="850" xr:uid="{00000000-0005-0000-0000-000051030000}"/>
    <cellStyle name="Dziesiętny 2 2 5 3 2" xfId="851" xr:uid="{00000000-0005-0000-0000-000052030000}"/>
    <cellStyle name="Dziesiętny 2 2 5 3 2 2" xfId="852" xr:uid="{00000000-0005-0000-0000-000053030000}"/>
    <cellStyle name="Dziesiętny 2 2 5 3 2 3" xfId="853" xr:uid="{00000000-0005-0000-0000-000054030000}"/>
    <cellStyle name="Dziesiętny 2 2 5 3 2 4" xfId="854" xr:uid="{00000000-0005-0000-0000-000055030000}"/>
    <cellStyle name="Dziesiętny 2 2 5 3 3" xfId="855" xr:uid="{00000000-0005-0000-0000-000056030000}"/>
    <cellStyle name="Dziesiętny 2 2 5 3 3 2" xfId="856" xr:uid="{00000000-0005-0000-0000-000057030000}"/>
    <cellStyle name="Dziesiętny 2 2 5 3 3 3" xfId="857" xr:uid="{00000000-0005-0000-0000-000058030000}"/>
    <cellStyle name="Dziesiętny 2 2 5 3 3 4" xfId="858" xr:uid="{00000000-0005-0000-0000-000059030000}"/>
    <cellStyle name="Dziesiętny 2 2 5 3 4" xfId="859" xr:uid="{00000000-0005-0000-0000-00005A030000}"/>
    <cellStyle name="Dziesiętny 2 2 5 3 5" xfId="860" xr:uid="{00000000-0005-0000-0000-00005B030000}"/>
    <cellStyle name="Dziesiętny 2 2 5 3 6" xfId="861" xr:uid="{00000000-0005-0000-0000-00005C030000}"/>
    <cellStyle name="Dziesiętny 2 2 5 4" xfId="862" xr:uid="{00000000-0005-0000-0000-00005D030000}"/>
    <cellStyle name="Dziesiętny 2 2 5 4 2" xfId="863" xr:uid="{00000000-0005-0000-0000-00005E030000}"/>
    <cellStyle name="Dziesiętny 2 2 5 4 3" xfId="864" xr:uid="{00000000-0005-0000-0000-00005F030000}"/>
    <cellStyle name="Dziesiętny 2 2 5 4 4" xfId="865" xr:uid="{00000000-0005-0000-0000-000060030000}"/>
    <cellStyle name="Dziesiętny 2 2 5 5" xfId="866" xr:uid="{00000000-0005-0000-0000-000061030000}"/>
    <cellStyle name="Dziesiętny 2 2 5 5 2" xfId="867" xr:uid="{00000000-0005-0000-0000-000062030000}"/>
    <cellStyle name="Dziesiętny 2 2 5 5 3" xfId="868" xr:uid="{00000000-0005-0000-0000-000063030000}"/>
    <cellStyle name="Dziesiętny 2 2 5 5 4" xfId="869" xr:uid="{00000000-0005-0000-0000-000064030000}"/>
    <cellStyle name="Dziesiętny 2 2 5 6" xfId="870" xr:uid="{00000000-0005-0000-0000-000065030000}"/>
    <cellStyle name="Dziesiętny 2 2 5 7" xfId="871" xr:uid="{00000000-0005-0000-0000-000066030000}"/>
    <cellStyle name="Dziesiętny 2 2 5 8" xfId="872" xr:uid="{00000000-0005-0000-0000-000067030000}"/>
    <cellStyle name="Dziesiętny 2 2 6" xfId="873" xr:uid="{00000000-0005-0000-0000-000068030000}"/>
    <cellStyle name="Dziesiętny 2 2 6 2" xfId="874" xr:uid="{00000000-0005-0000-0000-000069030000}"/>
    <cellStyle name="Dziesiętny 2 2 6 2 2" xfId="875" xr:uid="{00000000-0005-0000-0000-00006A030000}"/>
    <cellStyle name="Dziesiętny 2 2 6 2 3" xfId="876" xr:uid="{00000000-0005-0000-0000-00006B030000}"/>
    <cellStyle name="Dziesiętny 2 2 6 2 4" xfId="877" xr:uid="{00000000-0005-0000-0000-00006C030000}"/>
    <cellStyle name="Dziesiętny 2 2 6 3" xfId="878" xr:uid="{00000000-0005-0000-0000-00006D030000}"/>
    <cellStyle name="Dziesiętny 2 2 6 3 2" xfId="879" xr:uid="{00000000-0005-0000-0000-00006E030000}"/>
    <cellStyle name="Dziesiętny 2 2 6 3 3" xfId="880" xr:uid="{00000000-0005-0000-0000-00006F030000}"/>
    <cellStyle name="Dziesiętny 2 2 6 3 4" xfId="881" xr:uid="{00000000-0005-0000-0000-000070030000}"/>
    <cellStyle name="Dziesiętny 2 2 6 4" xfId="882" xr:uid="{00000000-0005-0000-0000-000071030000}"/>
    <cellStyle name="Dziesiętny 2 2 6 5" xfId="883" xr:uid="{00000000-0005-0000-0000-000072030000}"/>
    <cellStyle name="Dziesiętny 2 2 6 6" xfId="884" xr:uid="{00000000-0005-0000-0000-000073030000}"/>
    <cellStyle name="Dziesiętny 2 2 7" xfId="885" xr:uid="{00000000-0005-0000-0000-000074030000}"/>
    <cellStyle name="Dziesiętny 2 2 7 2" xfId="886" xr:uid="{00000000-0005-0000-0000-000075030000}"/>
    <cellStyle name="Dziesiętny 2 2 7 2 2" xfId="887" xr:uid="{00000000-0005-0000-0000-000076030000}"/>
    <cellStyle name="Dziesiętny 2 2 7 2 3" xfId="888" xr:uid="{00000000-0005-0000-0000-000077030000}"/>
    <cellStyle name="Dziesiętny 2 2 7 2 4" xfId="889" xr:uid="{00000000-0005-0000-0000-000078030000}"/>
    <cellStyle name="Dziesiętny 2 2 7 3" xfId="890" xr:uid="{00000000-0005-0000-0000-000079030000}"/>
    <cellStyle name="Dziesiętny 2 2 7 3 2" xfId="891" xr:uid="{00000000-0005-0000-0000-00007A030000}"/>
    <cellStyle name="Dziesiętny 2 2 7 3 3" xfId="892" xr:uid="{00000000-0005-0000-0000-00007B030000}"/>
    <cellStyle name="Dziesiętny 2 2 7 3 4" xfId="893" xr:uid="{00000000-0005-0000-0000-00007C030000}"/>
    <cellStyle name="Dziesiętny 2 2 7 4" xfId="894" xr:uid="{00000000-0005-0000-0000-00007D030000}"/>
    <cellStyle name="Dziesiętny 2 2 7 5" xfId="895" xr:uid="{00000000-0005-0000-0000-00007E030000}"/>
    <cellStyle name="Dziesiętny 2 2 7 6" xfId="896" xr:uid="{00000000-0005-0000-0000-00007F030000}"/>
    <cellStyle name="Dziesiętny 2 2 8" xfId="897" xr:uid="{00000000-0005-0000-0000-000080030000}"/>
    <cellStyle name="Dziesiętny 2 2 8 2" xfId="898" xr:uid="{00000000-0005-0000-0000-000081030000}"/>
    <cellStyle name="Dziesiętny 2 2 8 3" xfId="899" xr:uid="{00000000-0005-0000-0000-000082030000}"/>
    <cellStyle name="Dziesiętny 2 2 8 4" xfId="900" xr:uid="{00000000-0005-0000-0000-000083030000}"/>
    <cellStyle name="Dziesiętny 2 2 9" xfId="901" xr:uid="{00000000-0005-0000-0000-000084030000}"/>
    <cellStyle name="Dziesiętny 2 2 9 2" xfId="902" xr:uid="{00000000-0005-0000-0000-000085030000}"/>
    <cellStyle name="Dziesiętny 2 2 9 3" xfId="903" xr:uid="{00000000-0005-0000-0000-000086030000}"/>
    <cellStyle name="Dziesiętny 2 2 9 4" xfId="904" xr:uid="{00000000-0005-0000-0000-000087030000}"/>
    <cellStyle name="Dziesiętny 2 3" xfId="905" xr:uid="{00000000-0005-0000-0000-000088030000}"/>
    <cellStyle name="Dziesiętny 2 3 10" xfId="906" xr:uid="{00000000-0005-0000-0000-000089030000}"/>
    <cellStyle name="Dziesiętny 2 3 10 2" xfId="907" xr:uid="{00000000-0005-0000-0000-00008A030000}"/>
    <cellStyle name="Dziesiętny 2 3 11" xfId="908" xr:uid="{00000000-0005-0000-0000-00008B030000}"/>
    <cellStyle name="Dziesiętny 2 3 2" xfId="909" xr:uid="{00000000-0005-0000-0000-00008C030000}"/>
    <cellStyle name="Dziesiętny 2 3 2 2" xfId="910" xr:uid="{00000000-0005-0000-0000-00008D030000}"/>
    <cellStyle name="Dziesiętny 2 3 2 2 2" xfId="911" xr:uid="{00000000-0005-0000-0000-00008E030000}"/>
    <cellStyle name="Dziesiętny 2 3 2 2 2 2" xfId="912" xr:uid="{00000000-0005-0000-0000-00008F030000}"/>
    <cellStyle name="Dziesiętny 2 3 2 2 2 3" xfId="913" xr:uid="{00000000-0005-0000-0000-000090030000}"/>
    <cellStyle name="Dziesiętny 2 3 2 2 2 4" xfId="914" xr:uid="{00000000-0005-0000-0000-000091030000}"/>
    <cellStyle name="Dziesiętny 2 3 2 2 3" xfId="915" xr:uid="{00000000-0005-0000-0000-000092030000}"/>
    <cellStyle name="Dziesiętny 2 3 2 2 3 2" xfId="916" xr:uid="{00000000-0005-0000-0000-000093030000}"/>
    <cellStyle name="Dziesiętny 2 3 2 2 3 3" xfId="917" xr:uid="{00000000-0005-0000-0000-000094030000}"/>
    <cellStyle name="Dziesiętny 2 3 2 2 3 4" xfId="918" xr:uid="{00000000-0005-0000-0000-000095030000}"/>
    <cellStyle name="Dziesiętny 2 3 2 2 4" xfId="919" xr:uid="{00000000-0005-0000-0000-000096030000}"/>
    <cellStyle name="Dziesiętny 2 3 2 2 5" xfId="920" xr:uid="{00000000-0005-0000-0000-000097030000}"/>
    <cellStyle name="Dziesiętny 2 3 2 2 6" xfId="921" xr:uid="{00000000-0005-0000-0000-000098030000}"/>
    <cellStyle name="Dziesiętny 2 3 2 3" xfId="922" xr:uid="{00000000-0005-0000-0000-000099030000}"/>
    <cellStyle name="Dziesiętny 2 3 2 3 2" xfId="923" xr:uid="{00000000-0005-0000-0000-00009A030000}"/>
    <cellStyle name="Dziesiętny 2 3 2 3 2 2" xfId="924" xr:uid="{00000000-0005-0000-0000-00009B030000}"/>
    <cellStyle name="Dziesiętny 2 3 2 3 2 3" xfId="925" xr:uid="{00000000-0005-0000-0000-00009C030000}"/>
    <cellStyle name="Dziesiętny 2 3 2 3 2 4" xfId="926" xr:uid="{00000000-0005-0000-0000-00009D030000}"/>
    <cellStyle name="Dziesiętny 2 3 2 3 3" xfId="927" xr:uid="{00000000-0005-0000-0000-00009E030000}"/>
    <cellStyle name="Dziesiętny 2 3 2 3 3 2" xfId="928" xr:uid="{00000000-0005-0000-0000-00009F030000}"/>
    <cellStyle name="Dziesiętny 2 3 2 3 3 3" xfId="929" xr:uid="{00000000-0005-0000-0000-0000A0030000}"/>
    <cellStyle name="Dziesiętny 2 3 2 3 3 4" xfId="930" xr:uid="{00000000-0005-0000-0000-0000A1030000}"/>
    <cellStyle name="Dziesiętny 2 3 2 3 4" xfId="931" xr:uid="{00000000-0005-0000-0000-0000A2030000}"/>
    <cellStyle name="Dziesiętny 2 3 2 3 5" xfId="932" xr:uid="{00000000-0005-0000-0000-0000A3030000}"/>
    <cellStyle name="Dziesiętny 2 3 2 3 6" xfId="933" xr:uid="{00000000-0005-0000-0000-0000A4030000}"/>
    <cellStyle name="Dziesiętny 2 3 2 4" xfId="934" xr:uid="{00000000-0005-0000-0000-0000A5030000}"/>
    <cellStyle name="Dziesiętny 2 3 2 4 2" xfId="935" xr:uid="{00000000-0005-0000-0000-0000A6030000}"/>
    <cellStyle name="Dziesiętny 2 3 2 4 3" xfId="936" xr:uid="{00000000-0005-0000-0000-0000A7030000}"/>
    <cellStyle name="Dziesiętny 2 3 2 4 4" xfId="937" xr:uid="{00000000-0005-0000-0000-0000A8030000}"/>
    <cellStyle name="Dziesiętny 2 3 2 5" xfId="938" xr:uid="{00000000-0005-0000-0000-0000A9030000}"/>
    <cellStyle name="Dziesiętny 2 3 2 5 2" xfId="939" xr:uid="{00000000-0005-0000-0000-0000AA030000}"/>
    <cellStyle name="Dziesiętny 2 3 2 5 3" xfId="940" xr:uid="{00000000-0005-0000-0000-0000AB030000}"/>
    <cellStyle name="Dziesiętny 2 3 2 5 4" xfId="941" xr:uid="{00000000-0005-0000-0000-0000AC030000}"/>
    <cellStyle name="Dziesiętny 2 3 2 6" xfId="942" xr:uid="{00000000-0005-0000-0000-0000AD030000}"/>
    <cellStyle name="Dziesiętny 2 3 2 7" xfId="943" xr:uid="{00000000-0005-0000-0000-0000AE030000}"/>
    <cellStyle name="Dziesiętny 2 3 2 8" xfId="944" xr:uid="{00000000-0005-0000-0000-0000AF030000}"/>
    <cellStyle name="Dziesiętny 2 3 3" xfId="945" xr:uid="{00000000-0005-0000-0000-0000B0030000}"/>
    <cellStyle name="Dziesiętny 2 3 3 2" xfId="946" xr:uid="{00000000-0005-0000-0000-0000B1030000}"/>
    <cellStyle name="Dziesiętny 2 3 3 2 2" xfId="947" xr:uid="{00000000-0005-0000-0000-0000B2030000}"/>
    <cellStyle name="Dziesiętny 2 3 3 2 2 2" xfId="948" xr:uid="{00000000-0005-0000-0000-0000B3030000}"/>
    <cellStyle name="Dziesiętny 2 3 3 2 2 3" xfId="949" xr:uid="{00000000-0005-0000-0000-0000B4030000}"/>
    <cellStyle name="Dziesiętny 2 3 3 2 2 4" xfId="950" xr:uid="{00000000-0005-0000-0000-0000B5030000}"/>
    <cellStyle name="Dziesiętny 2 3 3 2 3" xfId="951" xr:uid="{00000000-0005-0000-0000-0000B6030000}"/>
    <cellStyle name="Dziesiętny 2 3 3 2 3 2" xfId="952" xr:uid="{00000000-0005-0000-0000-0000B7030000}"/>
    <cellStyle name="Dziesiętny 2 3 3 2 3 3" xfId="953" xr:uid="{00000000-0005-0000-0000-0000B8030000}"/>
    <cellStyle name="Dziesiętny 2 3 3 2 3 4" xfId="954" xr:uid="{00000000-0005-0000-0000-0000B9030000}"/>
    <cellStyle name="Dziesiętny 2 3 3 2 4" xfId="955" xr:uid="{00000000-0005-0000-0000-0000BA030000}"/>
    <cellStyle name="Dziesiętny 2 3 3 2 5" xfId="956" xr:uid="{00000000-0005-0000-0000-0000BB030000}"/>
    <cellStyle name="Dziesiętny 2 3 3 2 6" xfId="957" xr:uid="{00000000-0005-0000-0000-0000BC030000}"/>
    <cellStyle name="Dziesiętny 2 3 3 3" xfId="958" xr:uid="{00000000-0005-0000-0000-0000BD030000}"/>
    <cellStyle name="Dziesiętny 2 3 3 3 2" xfId="959" xr:uid="{00000000-0005-0000-0000-0000BE030000}"/>
    <cellStyle name="Dziesiętny 2 3 3 3 2 2" xfId="960" xr:uid="{00000000-0005-0000-0000-0000BF030000}"/>
    <cellStyle name="Dziesiętny 2 3 3 3 2 3" xfId="961" xr:uid="{00000000-0005-0000-0000-0000C0030000}"/>
    <cellStyle name="Dziesiętny 2 3 3 3 2 4" xfId="962" xr:uid="{00000000-0005-0000-0000-0000C1030000}"/>
    <cellStyle name="Dziesiętny 2 3 3 3 3" xfId="963" xr:uid="{00000000-0005-0000-0000-0000C2030000}"/>
    <cellStyle name="Dziesiętny 2 3 3 3 3 2" xfId="964" xr:uid="{00000000-0005-0000-0000-0000C3030000}"/>
    <cellStyle name="Dziesiętny 2 3 3 3 3 3" xfId="965" xr:uid="{00000000-0005-0000-0000-0000C4030000}"/>
    <cellStyle name="Dziesiętny 2 3 3 3 3 4" xfId="966" xr:uid="{00000000-0005-0000-0000-0000C5030000}"/>
    <cellStyle name="Dziesiętny 2 3 3 3 4" xfId="967" xr:uid="{00000000-0005-0000-0000-0000C6030000}"/>
    <cellStyle name="Dziesiętny 2 3 3 3 5" xfId="968" xr:uid="{00000000-0005-0000-0000-0000C7030000}"/>
    <cellStyle name="Dziesiętny 2 3 3 3 6" xfId="969" xr:uid="{00000000-0005-0000-0000-0000C8030000}"/>
    <cellStyle name="Dziesiętny 2 3 3 4" xfId="970" xr:uid="{00000000-0005-0000-0000-0000C9030000}"/>
    <cellStyle name="Dziesiętny 2 3 3 4 2" xfId="971" xr:uid="{00000000-0005-0000-0000-0000CA030000}"/>
    <cellStyle name="Dziesiętny 2 3 3 4 3" xfId="972" xr:uid="{00000000-0005-0000-0000-0000CB030000}"/>
    <cellStyle name="Dziesiętny 2 3 3 4 4" xfId="973" xr:uid="{00000000-0005-0000-0000-0000CC030000}"/>
    <cellStyle name="Dziesiętny 2 3 3 5" xfId="974" xr:uid="{00000000-0005-0000-0000-0000CD030000}"/>
    <cellStyle name="Dziesiętny 2 3 3 5 2" xfId="975" xr:uid="{00000000-0005-0000-0000-0000CE030000}"/>
    <cellStyle name="Dziesiętny 2 3 3 5 3" xfId="976" xr:uid="{00000000-0005-0000-0000-0000CF030000}"/>
    <cellStyle name="Dziesiętny 2 3 3 5 4" xfId="977" xr:uid="{00000000-0005-0000-0000-0000D0030000}"/>
    <cellStyle name="Dziesiętny 2 3 3 6" xfId="978" xr:uid="{00000000-0005-0000-0000-0000D1030000}"/>
    <cellStyle name="Dziesiętny 2 3 3 7" xfId="979" xr:uid="{00000000-0005-0000-0000-0000D2030000}"/>
    <cellStyle name="Dziesiętny 2 3 3 8" xfId="980" xr:uid="{00000000-0005-0000-0000-0000D3030000}"/>
    <cellStyle name="Dziesiętny 2 3 4" xfId="981" xr:uid="{00000000-0005-0000-0000-0000D4030000}"/>
    <cellStyle name="Dziesiętny 2 3 4 2" xfId="982" xr:uid="{00000000-0005-0000-0000-0000D5030000}"/>
    <cellStyle name="Dziesiętny 2 3 4 2 2" xfId="983" xr:uid="{00000000-0005-0000-0000-0000D6030000}"/>
    <cellStyle name="Dziesiętny 2 3 4 2 3" xfId="984" xr:uid="{00000000-0005-0000-0000-0000D7030000}"/>
    <cellStyle name="Dziesiętny 2 3 4 2 4" xfId="985" xr:uid="{00000000-0005-0000-0000-0000D8030000}"/>
    <cellStyle name="Dziesiętny 2 3 4 3" xfId="986" xr:uid="{00000000-0005-0000-0000-0000D9030000}"/>
    <cellStyle name="Dziesiętny 2 3 4 3 2" xfId="987" xr:uid="{00000000-0005-0000-0000-0000DA030000}"/>
    <cellStyle name="Dziesiętny 2 3 4 3 3" xfId="988" xr:uid="{00000000-0005-0000-0000-0000DB030000}"/>
    <cellStyle name="Dziesiętny 2 3 4 3 4" xfId="989" xr:uid="{00000000-0005-0000-0000-0000DC030000}"/>
    <cellStyle name="Dziesiętny 2 3 4 4" xfId="990" xr:uid="{00000000-0005-0000-0000-0000DD030000}"/>
    <cellStyle name="Dziesiętny 2 3 4 5" xfId="991" xr:uid="{00000000-0005-0000-0000-0000DE030000}"/>
    <cellStyle name="Dziesiętny 2 3 4 6" xfId="992" xr:uid="{00000000-0005-0000-0000-0000DF030000}"/>
    <cellStyle name="Dziesiętny 2 3 5" xfId="993" xr:uid="{00000000-0005-0000-0000-0000E0030000}"/>
    <cellStyle name="Dziesiętny 2 3 5 2" xfId="994" xr:uid="{00000000-0005-0000-0000-0000E1030000}"/>
    <cellStyle name="Dziesiętny 2 3 5 2 2" xfId="995" xr:uid="{00000000-0005-0000-0000-0000E2030000}"/>
    <cellStyle name="Dziesiętny 2 3 5 2 3" xfId="996" xr:uid="{00000000-0005-0000-0000-0000E3030000}"/>
    <cellStyle name="Dziesiętny 2 3 5 2 4" xfId="997" xr:uid="{00000000-0005-0000-0000-0000E4030000}"/>
    <cellStyle name="Dziesiętny 2 3 5 3" xfId="998" xr:uid="{00000000-0005-0000-0000-0000E5030000}"/>
    <cellStyle name="Dziesiętny 2 3 5 3 2" xfId="999" xr:uid="{00000000-0005-0000-0000-0000E6030000}"/>
    <cellStyle name="Dziesiętny 2 3 5 3 3" xfId="1000" xr:uid="{00000000-0005-0000-0000-0000E7030000}"/>
    <cellStyle name="Dziesiętny 2 3 5 3 4" xfId="1001" xr:uid="{00000000-0005-0000-0000-0000E8030000}"/>
    <cellStyle name="Dziesiętny 2 3 5 4" xfId="1002" xr:uid="{00000000-0005-0000-0000-0000E9030000}"/>
    <cellStyle name="Dziesiętny 2 3 5 5" xfId="1003" xr:uid="{00000000-0005-0000-0000-0000EA030000}"/>
    <cellStyle name="Dziesiętny 2 3 5 6" xfId="1004" xr:uid="{00000000-0005-0000-0000-0000EB030000}"/>
    <cellStyle name="Dziesiętny 2 3 6" xfId="1005" xr:uid="{00000000-0005-0000-0000-0000EC030000}"/>
    <cellStyle name="Dziesiętny 2 3 6 2" xfId="1006" xr:uid="{00000000-0005-0000-0000-0000ED030000}"/>
    <cellStyle name="Dziesiętny 2 3 6 3" xfId="1007" xr:uid="{00000000-0005-0000-0000-0000EE030000}"/>
    <cellStyle name="Dziesiętny 2 3 6 4" xfId="1008" xr:uid="{00000000-0005-0000-0000-0000EF030000}"/>
    <cellStyle name="Dziesiętny 2 3 7" xfId="1009" xr:uid="{00000000-0005-0000-0000-0000F0030000}"/>
    <cellStyle name="Dziesiętny 2 3 7 2" xfId="1010" xr:uid="{00000000-0005-0000-0000-0000F1030000}"/>
    <cellStyle name="Dziesiętny 2 3 7 3" xfId="1011" xr:uid="{00000000-0005-0000-0000-0000F2030000}"/>
    <cellStyle name="Dziesiętny 2 3 7 4" xfId="1012" xr:uid="{00000000-0005-0000-0000-0000F3030000}"/>
    <cellStyle name="Dziesiętny 2 3 8" xfId="1013" xr:uid="{00000000-0005-0000-0000-0000F4030000}"/>
    <cellStyle name="Dziesiętny 2 3 9" xfId="1014" xr:uid="{00000000-0005-0000-0000-0000F5030000}"/>
    <cellStyle name="Dziesiętny 2 4" xfId="1015" xr:uid="{00000000-0005-0000-0000-0000F6030000}"/>
    <cellStyle name="Dziesiętny 2 4 10" xfId="1016" xr:uid="{00000000-0005-0000-0000-0000F7030000}"/>
    <cellStyle name="Dziesiętny 2 4 2" xfId="1017" xr:uid="{00000000-0005-0000-0000-0000F8030000}"/>
    <cellStyle name="Dziesiętny 2 4 2 2" xfId="1018" xr:uid="{00000000-0005-0000-0000-0000F9030000}"/>
    <cellStyle name="Dziesiętny 2 4 2 2 2" xfId="1019" xr:uid="{00000000-0005-0000-0000-0000FA030000}"/>
    <cellStyle name="Dziesiętny 2 4 2 2 2 2" xfId="1020" xr:uid="{00000000-0005-0000-0000-0000FB030000}"/>
    <cellStyle name="Dziesiętny 2 4 2 2 2 3" xfId="1021" xr:uid="{00000000-0005-0000-0000-0000FC030000}"/>
    <cellStyle name="Dziesiętny 2 4 2 2 2 4" xfId="1022" xr:uid="{00000000-0005-0000-0000-0000FD030000}"/>
    <cellStyle name="Dziesiętny 2 4 2 2 3" xfId="1023" xr:uid="{00000000-0005-0000-0000-0000FE030000}"/>
    <cellStyle name="Dziesiętny 2 4 2 2 3 2" xfId="1024" xr:uid="{00000000-0005-0000-0000-0000FF030000}"/>
    <cellStyle name="Dziesiętny 2 4 2 2 3 3" xfId="1025" xr:uid="{00000000-0005-0000-0000-000000040000}"/>
    <cellStyle name="Dziesiętny 2 4 2 2 3 4" xfId="1026" xr:uid="{00000000-0005-0000-0000-000001040000}"/>
    <cellStyle name="Dziesiętny 2 4 2 2 4" xfId="1027" xr:uid="{00000000-0005-0000-0000-000002040000}"/>
    <cellStyle name="Dziesiętny 2 4 2 2 5" xfId="1028" xr:uid="{00000000-0005-0000-0000-000003040000}"/>
    <cellStyle name="Dziesiętny 2 4 2 2 6" xfId="1029" xr:uid="{00000000-0005-0000-0000-000004040000}"/>
    <cellStyle name="Dziesiętny 2 4 2 3" xfId="1030" xr:uid="{00000000-0005-0000-0000-000005040000}"/>
    <cellStyle name="Dziesiętny 2 4 2 3 2" xfId="1031" xr:uid="{00000000-0005-0000-0000-000006040000}"/>
    <cellStyle name="Dziesiętny 2 4 2 3 2 2" xfId="1032" xr:uid="{00000000-0005-0000-0000-000007040000}"/>
    <cellStyle name="Dziesiętny 2 4 2 3 2 3" xfId="1033" xr:uid="{00000000-0005-0000-0000-000008040000}"/>
    <cellStyle name="Dziesiętny 2 4 2 3 2 4" xfId="1034" xr:uid="{00000000-0005-0000-0000-000009040000}"/>
    <cellStyle name="Dziesiętny 2 4 2 3 3" xfId="1035" xr:uid="{00000000-0005-0000-0000-00000A040000}"/>
    <cellStyle name="Dziesiętny 2 4 2 3 3 2" xfId="1036" xr:uid="{00000000-0005-0000-0000-00000B040000}"/>
    <cellStyle name="Dziesiętny 2 4 2 3 3 3" xfId="1037" xr:uid="{00000000-0005-0000-0000-00000C040000}"/>
    <cellStyle name="Dziesiętny 2 4 2 3 3 4" xfId="1038" xr:uid="{00000000-0005-0000-0000-00000D040000}"/>
    <cellStyle name="Dziesiętny 2 4 2 3 4" xfId="1039" xr:uid="{00000000-0005-0000-0000-00000E040000}"/>
    <cellStyle name="Dziesiętny 2 4 2 3 5" xfId="1040" xr:uid="{00000000-0005-0000-0000-00000F040000}"/>
    <cellStyle name="Dziesiętny 2 4 2 3 6" xfId="1041" xr:uid="{00000000-0005-0000-0000-000010040000}"/>
    <cellStyle name="Dziesiętny 2 4 2 4" xfId="1042" xr:uid="{00000000-0005-0000-0000-000011040000}"/>
    <cellStyle name="Dziesiętny 2 4 2 4 2" xfId="1043" xr:uid="{00000000-0005-0000-0000-000012040000}"/>
    <cellStyle name="Dziesiętny 2 4 2 4 3" xfId="1044" xr:uid="{00000000-0005-0000-0000-000013040000}"/>
    <cellStyle name="Dziesiętny 2 4 2 4 4" xfId="1045" xr:uid="{00000000-0005-0000-0000-000014040000}"/>
    <cellStyle name="Dziesiętny 2 4 2 5" xfId="1046" xr:uid="{00000000-0005-0000-0000-000015040000}"/>
    <cellStyle name="Dziesiętny 2 4 2 5 2" xfId="1047" xr:uid="{00000000-0005-0000-0000-000016040000}"/>
    <cellStyle name="Dziesiętny 2 4 2 5 3" xfId="1048" xr:uid="{00000000-0005-0000-0000-000017040000}"/>
    <cellStyle name="Dziesiętny 2 4 2 5 4" xfId="1049" xr:uid="{00000000-0005-0000-0000-000018040000}"/>
    <cellStyle name="Dziesiętny 2 4 2 6" xfId="1050" xr:uid="{00000000-0005-0000-0000-000019040000}"/>
    <cellStyle name="Dziesiętny 2 4 2 7" xfId="1051" xr:uid="{00000000-0005-0000-0000-00001A040000}"/>
    <cellStyle name="Dziesiętny 2 4 2 8" xfId="1052" xr:uid="{00000000-0005-0000-0000-00001B040000}"/>
    <cellStyle name="Dziesiętny 2 4 3" xfId="1053" xr:uid="{00000000-0005-0000-0000-00001C040000}"/>
    <cellStyle name="Dziesiętny 2 4 3 2" xfId="1054" xr:uid="{00000000-0005-0000-0000-00001D040000}"/>
    <cellStyle name="Dziesiętny 2 4 3 2 2" xfId="1055" xr:uid="{00000000-0005-0000-0000-00001E040000}"/>
    <cellStyle name="Dziesiętny 2 4 3 2 2 2" xfId="1056" xr:uid="{00000000-0005-0000-0000-00001F040000}"/>
    <cellStyle name="Dziesiętny 2 4 3 2 2 3" xfId="1057" xr:uid="{00000000-0005-0000-0000-000020040000}"/>
    <cellStyle name="Dziesiętny 2 4 3 2 2 4" xfId="1058" xr:uid="{00000000-0005-0000-0000-000021040000}"/>
    <cellStyle name="Dziesiętny 2 4 3 2 3" xfId="1059" xr:uid="{00000000-0005-0000-0000-000022040000}"/>
    <cellStyle name="Dziesiętny 2 4 3 2 3 2" xfId="1060" xr:uid="{00000000-0005-0000-0000-000023040000}"/>
    <cellStyle name="Dziesiętny 2 4 3 2 3 3" xfId="1061" xr:uid="{00000000-0005-0000-0000-000024040000}"/>
    <cellStyle name="Dziesiętny 2 4 3 2 3 4" xfId="1062" xr:uid="{00000000-0005-0000-0000-000025040000}"/>
    <cellStyle name="Dziesiętny 2 4 3 2 4" xfId="1063" xr:uid="{00000000-0005-0000-0000-000026040000}"/>
    <cellStyle name="Dziesiętny 2 4 3 2 5" xfId="1064" xr:uid="{00000000-0005-0000-0000-000027040000}"/>
    <cellStyle name="Dziesiętny 2 4 3 2 6" xfId="1065" xr:uid="{00000000-0005-0000-0000-000028040000}"/>
    <cellStyle name="Dziesiętny 2 4 3 3" xfId="1066" xr:uid="{00000000-0005-0000-0000-000029040000}"/>
    <cellStyle name="Dziesiętny 2 4 3 3 2" xfId="1067" xr:uid="{00000000-0005-0000-0000-00002A040000}"/>
    <cellStyle name="Dziesiętny 2 4 3 3 2 2" xfId="1068" xr:uid="{00000000-0005-0000-0000-00002B040000}"/>
    <cellStyle name="Dziesiętny 2 4 3 3 2 3" xfId="1069" xr:uid="{00000000-0005-0000-0000-00002C040000}"/>
    <cellStyle name="Dziesiętny 2 4 3 3 2 4" xfId="1070" xr:uid="{00000000-0005-0000-0000-00002D040000}"/>
    <cellStyle name="Dziesiętny 2 4 3 3 3" xfId="1071" xr:uid="{00000000-0005-0000-0000-00002E040000}"/>
    <cellStyle name="Dziesiętny 2 4 3 3 3 2" xfId="1072" xr:uid="{00000000-0005-0000-0000-00002F040000}"/>
    <cellStyle name="Dziesiętny 2 4 3 3 3 3" xfId="1073" xr:uid="{00000000-0005-0000-0000-000030040000}"/>
    <cellStyle name="Dziesiętny 2 4 3 3 3 4" xfId="1074" xr:uid="{00000000-0005-0000-0000-000031040000}"/>
    <cellStyle name="Dziesiętny 2 4 3 3 4" xfId="1075" xr:uid="{00000000-0005-0000-0000-000032040000}"/>
    <cellStyle name="Dziesiętny 2 4 3 3 5" xfId="1076" xr:uid="{00000000-0005-0000-0000-000033040000}"/>
    <cellStyle name="Dziesiętny 2 4 3 3 6" xfId="1077" xr:uid="{00000000-0005-0000-0000-000034040000}"/>
    <cellStyle name="Dziesiętny 2 4 3 4" xfId="1078" xr:uid="{00000000-0005-0000-0000-000035040000}"/>
    <cellStyle name="Dziesiętny 2 4 3 4 2" xfId="1079" xr:uid="{00000000-0005-0000-0000-000036040000}"/>
    <cellStyle name="Dziesiętny 2 4 3 4 3" xfId="1080" xr:uid="{00000000-0005-0000-0000-000037040000}"/>
    <cellStyle name="Dziesiętny 2 4 3 4 4" xfId="1081" xr:uid="{00000000-0005-0000-0000-000038040000}"/>
    <cellStyle name="Dziesiętny 2 4 3 5" xfId="1082" xr:uid="{00000000-0005-0000-0000-000039040000}"/>
    <cellStyle name="Dziesiętny 2 4 3 5 2" xfId="1083" xr:uid="{00000000-0005-0000-0000-00003A040000}"/>
    <cellStyle name="Dziesiętny 2 4 3 5 3" xfId="1084" xr:uid="{00000000-0005-0000-0000-00003B040000}"/>
    <cellStyle name="Dziesiętny 2 4 3 5 4" xfId="1085" xr:uid="{00000000-0005-0000-0000-00003C040000}"/>
    <cellStyle name="Dziesiętny 2 4 3 6" xfId="1086" xr:uid="{00000000-0005-0000-0000-00003D040000}"/>
    <cellStyle name="Dziesiętny 2 4 3 7" xfId="1087" xr:uid="{00000000-0005-0000-0000-00003E040000}"/>
    <cellStyle name="Dziesiętny 2 4 3 8" xfId="1088" xr:uid="{00000000-0005-0000-0000-00003F040000}"/>
    <cellStyle name="Dziesiętny 2 4 4" xfId="1089" xr:uid="{00000000-0005-0000-0000-000040040000}"/>
    <cellStyle name="Dziesiętny 2 4 4 2" xfId="1090" xr:uid="{00000000-0005-0000-0000-000041040000}"/>
    <cellStyle name="Dziesiętny 2 4 4 2 2" xfId="1091" xr:uid="{00000000-0005-0000-0000-000042040000}"/>
    <cellStyle name="Dziesiętny 2 4 4 2 3" xfId="1092" xr:uid="{00000000-0005-0000-0000-000043040000}"/>
    <cellStyle name="Dziesiętny 2 4 4 2 4" xfId="1093" xr:uid="{00000000-0005-0000-0000-000044040000}"/>
    <cellStyle name="Dziesiętny 2 4 4 3" xfId="1094" xr:uid="{00000000-0005-0000-0000-000045040000}"/>
    <cellStyle name="Dziesiętny 2 4 4 3 2" xfId="1095" xr:uid="{00000000-0005-0000-0000-000046040000}"/>
    <cellStyle name="Dziesiętny 2 4 4 3 3" xfId="1096" xr:uid="{00000000-0005-0000-0000-000047040000}"/>
    <cellStyle name="Dziesiętny 2 4 4 3 4" xfId="1097" xr:uid="{00000000-0005-0000-0000-000048040000}"/>
    <cellStyle name="Dziesiętny 2 4 4 4" xfId="1098" xr:uid="{00000000-0005-0000-0000-000049040000}"/>
    <cellStyle name="Dziesiętny 2 4 4 5" xfId="1099" xr:uid="{00000000-0005-0000-0000-00004A040000}"/>
    <cellStyle name="Dziesiętny 2 4 4 6" xfId="1100" xr:uid="{00000000-0005-0000-0000-00004B040000}"/>
    <cellStyle name="Dziesiętny 2 4 5" xfId="1101" xr:uid="{00000000-0005-0000-0000-00004C040000}"/>
    <cellStyle name="Dziesiętny 2 4 5 2" xfId="1102" xr:uid="{00000000-0005-0000-0000-00004D040000}"/>
    <cellStyle name="Dziesiętny 2 4 5 2 2" xfId="1103" xr:uid="{00000000-0005-0000-0000-00004E040000}"/>
    <cellStyle name="Dziesiętny 2 4 5 2 3" xfId="1104" xr:uid="{00000000-0005-0000-0000-00004F040000}"/>
    <cellStyle name="Dziesiętny 2 4 5 2 4" xfId="1105" xr:uid="{00000000-0005-0000-0000-000050040000}"/>
    <cellStyle name="Dziesiętny 2 4 5 3" xfId="1106" xr:uid="{00000000-0005-0000-0000-000051040000}"/>
    <cellStyle name="Dziesiętny 2 4 5 3 2" xfId="1107" xr:uid="{00000000-0005-0000-0000-000052040000}"/>
    <cellStyle name="Dziesiętny 2 4 5 3 3" xfId="1108" xr:uid="{00000000-0005-0000-0000-000053040000}"/>
    <cellStyle name="Dziesiętny 2 4 5 3 4" xfId="1109" xr:uid="{00000000-0005-0000-0000-000054040000}"/>
    <cellStyle name="Dziesiętny 2 4 5 4" xfId="1110" xr:uid="{00000000-0005-0000-0000-000055040000}"/>
    <cellStyle name="Dziesiętny 2 4 5 5" xfId="1111" xr:uid="{00000000-0005-0000-0000-000056040000}"/>
    <cellStyle name="Dziesiętny 2 4 5 6" xfId="1112" xr:uid="{00000000-0005-0000-0000-000057040000}"/>
    <cellStyle name="Dziesiętny 2 4 6" xfId="1113" xr:uid="{00000000-0005-0000-0000-000058040000}"/>
    <cellStyle name="Dziesiętny 2 4 6 2" xfId="1114" xr:uid="{00000000-0005-0000-0000-000059040000}"/>
    <cellStyle name="Dziesiętny 2 4 6 3" xfId="1115" xr:uid="{00000000-0005-0000-0000-00005A040000}"/>
    <cellStyle name="Dziesiętny 2 4 6 4" xfId="1116" xr:uid="{00000000-0005-0000-0000-00005B040000}"/>
    <cellStyle name="Dziesiętny 2 4 7" xfId="1117" xr:uid="{00000000-0005-0000-0000-00005C040000}"/>
    <cellStyle name="Dziesiętny 2 4 7 2" xfId="1118" xr:uid="{00000000-0005-0000-0000-00005D040000}"/>
    <cellStyle name="Dziesiętny 2 4 7 3" xfId="1119" xr:uid="{00000000-0005-0000-0000-00005E040000}"/>
    <cellStyle name="Dziesiętny 2 4 7 4" xfId="1120" xr:uid="{00000000-0005-0000-0000-00005F040000}"/>
    <cellStyle name="Dziesiętny 2 4 8" xfId="1121" xr:uid="{00000000-0005-0000-0000-000060040000}"/>
    <cellStyle name="Dziesiętny 2 4 9" xfId="1122" xr:uid="{00000000-0005-0000-0000-000061040000}"/>
    <cellStyle name="Dziesiętny 2 5" xfId="1123" xr:uid="{00000000-0005-0000-0000-000062040000}"/>
    <cellStyle name="Dziesiętny 2 5 2" xfId="1124" xr:uid="{00000000-0005-0000-0000-000063040000}"/>
    <cellStyle name="Dziesiętny 2 5 2 2" xfId="1125" xr:uid="{00000000-0005-0000-0000-000064040000}"/>
    <cellStyle name="Dziesiętny 2 5 2 2 2" xfId="1126" xr:uid="{00000000-0005-0000-0000-000065040000}"/>
    <cellStyle name="Dziesiętny 2 5 2 2 2 2" xfId="1127" xr:uid="{00000000-0005-0000-0000-000066040000}"/>
    <cellStyle name="Dziesiętny 2 5 2 2 2 3" xfId="1128" xr:uid="{00000000-0005-0000-0000-000067040000}"/>
    <cellStyle name="Dziesiętny 2 5 2 2 2 4" xfId="1129" xr:uid="{00000000-0005-0000-0000-000068040000}"/>
    <cellStyle name="Dziesiętny 2 5 2 2 3" xfId="1130" xr:uid="{00000000-0005-0000-0000-000069040000}"/>
    <cellStyle name="Dziesiętny 2 5 2 2 3 2" xfId="1131" xr:uid="{00000000-0005-0000-0000-00006A040000}"/>
    <cellStyle name="Dziesiętny 2 5 2 2 3 3" xfId="1132" xr:uid="{00000000-0005-0000-0000-00006B040000}"/>
    <cellStyle name="Dziesiętny 2 5 2 2 3 4" xfId="1133" xr:uid="{00000000-0005-0000-0000-00006C040000}"/>
    <cellStyle name="Dziesiętny 2 5 2 2 4" xfId="1134" xr:uid="{00000000-0005-0000-0000-00006D040000}"/>
    <cellStyle name="Dziesiętny 2 5 2 2 5" xfId="1135" xr:uid="{00000000-0005-0000-0000-00006E040000}"/>
    <cellStyle name="Dziesiętny 2 5 2 2 6" xfId="1136" xr:uid="{00000000-0005-0000-0000-00006F040000}"/>
    <cellStyle name="Dziesiętny 2 5 2 3" xfId="1137" xr:uid="{00000000-0005-0000-0000-000070040000}"/>
    <cellStyle name="Dziesiętny 2 5 2 3 2" xfId="1138" xr:uid="{00000000-0005-0000-0000-000071040000}"/>
    <cellStyle name="Dziesiętny 2 5 2 3 2 2" xfId="1139" xr:uid="{00000000-0005-0000-0000-000072040000}"/>
    <cellStyle name="Dziesiętny 2 5 2 3 2 3" xfId="1140" xr:uid="{00000000-0005-0000-0000-000073040000}"/>
    <cellStyle name="Dziesiętny 2 5 2 3 2 4" xfId="1141" xr:uid="{00000000-0005-0000-0000-000074040000}"/>
    <cellStyle name="Dziesiętny 2 5 2 3 3" xfId="1142" xr:uid="{00000000-0005-0000-0000-000075040000}"/>
    <cellStyle name="Dziesiętny 2 5 2 3 3 2" xfId="1143" xr:uid="{00000000-0005-0000-0000-000076040000}"/>
    <cellStyle name="Dziesiętny 2 5 2 3 3 3" xfId="1144" xr:uid="{00000000-0005-0000-0000-000077040000}"/>
    <cellStyle name="Dziesiętny 2 5 2 3 3 4" xfId="1145" xr:uid="{00000000-0005-0000-0000-000078040000}"/>
    <cellStyle name="Dziesiętny 2 5 2 3 4" xfId="1146" xr:uid="{00000000-0005-0000-0000-000079040000}"/>
    <cellStyle name="Dziesiętny 2 5 2 3 5" xfId="1147" xr:uid="{00000000-0005-0000-0000-00007A040000}"/>
    <cellStyle name="Dziesiętny 2 5 2 3 6" xfId="1148" xr:uid="{00000000-0005-0000-0000-00007B040000}"/>
    <cellStyle name="Dziesiętny 2 5 2 4" xfId="1149" xr:uid="{00000000-0005-0000-0000-00007C040000}"/>
    <cellStyle name="Dziesiętny 2 5 2 4 2" xfId="1150" xr:uid="{00000000-0005-0000-0000-00007D040000}"/>
    <cellStyle name="Dziesiętny 2 5 2 4 3" xfId="1151" xr:uid="{00000000-0005-0000-0000-00007E040000}"/>
    <cellStyle name="Dziesiętny 2 5 2 4 4" xfId="1152" xr:uid="{00000000-0005-0000-0000-00007F040000}"/>
    <cellStyle name="Dziesiętny 2 5 2 5" xfId="1153" xr:uid="{00000000-0005-0000-0000-000080040000}"/>
    <cellStyle name="Dziesiętny 2 5 2 5 2" xfId="1154" xr:uid="{00000000-0005-0000-0000-000081040000}"/>
    <cellStyle name="Dziesiętny 2 5 2 5 3" xfId="1155" xr:uid="{00000000-0005-0000-0000-000082040000}"/>
    <cellStyle name="Dziesiętny 2 5 2 5 4" xfId="1156" xr:uid="{00000000-0005-0000-0000-000083040000}"/>
    <cellStyle name="Dziesiętny 2 5 2 6" xfId="1157" xr:uid="{00000000-0005-0000-0000-000084040000}"/>
    <cellStyle name="Dziesiętny 2 5 2 7" xfId="1158" xr:uid="{00000000-0005-0000-0000-000085040000}"/>
    <cellStyle name="Dziesiętny 2 5 2 8" xfId="1159" xr:uid="{00000000-0005-0000-0000-000086040000}"/>
    <cellStyle name="Dziesiętny 2 5 3" xfId="1160" xr:uid="{00000000-0005-0000-0000-000087040000}"/>
    <cellStyle name="Dziesiętny 2 5 3 2" xfId="1161" xr:uid="{00000000-0005-0000-0000-000088040000}"/>
    <cellStyle name="Dziesiętny 2 5 3 2 2" xfId="1162" xr:uid="{00000000-0005-0000-0000-000089040000}"/>
    <cellStyle name="Dziesiętny 2 5 3 2 3" xfId="1163" xr:uid="{00000000-0005-0000-0000-00008A040000}"/>
    <cellStyle name="Dziesiętny 2 5 3 2 4" xfId="1164" xr:uid="{00000000-0005-0000-0000-00008B040000}"/>
    <cellStyle name="Dziesiętny 2 5 3 3" xfId="1165" xr:uid="{00000000-0005-0000-0000-00008C040000}"/>
    <cellStyle name="Dziesiętny 2 5 3 3 2" xfId="1166" xr:uid="{00000000-0005-0000-0000-00008D040000}"/>
    <cellStyle name="Dziesiętny 2 5 3 3 3" xfId="1167" xr:uid="{00000000-0005-0000-0000-00008E040000}"/>
    <cellStyle name="Dziesiętny 2 5 3 3 4" xfId="1168" xr:uid="{00000000-0005-0000-0000-00008F040000}"/>
    <cellStyle name="Dziesiętny 2 5 3 4" xfId="1169" xr:uid="{00000000-0005-0000-0000-000090040000}"/>
    <cellStyle name="Dziesiętny 2 5 3 5" xfId="1170" xr:uid="{00000000-0005-0000-0000-000091040000}"/>
    <cellStyle name="Dziesiętny 2 5 3 6" xfId="1171" xr:uid="{00000000-0005-0000-0000-000092040000}"/>
    <cellStyle name="Dziesiętny 2 5 4" xfId="1172" xr:uid="{00000000-0005-0000-0000-000093040000}"/>
    <cellStyle name="Dziesiętny 2 5 4 2" xfId="1173" xr:uid="{00000000-0005-0000-0000-000094040000}"/>
    <cellStyle name="Dziesiętny 2 5 4 2 2" xfId="1174" xr:uid="{00000000-0005-0000-0000-000095040000}"/>
    <cellStyle name="Dziesiętny 2 5 4 2 3" xfId="1175" xr:uid="{00000000-0005-0000-0000-000096040000}"/>
    <cellStyle name="Dziesiętny 2 5 4 2 4" xfId="1176" xr:uid="{00000000-0005-0000-0000-000097040000}"/>
    <cellStyle name="Dziesiętny 2 5 4 3" xfId="1177" xr:uid="{00000000-0005-0000-0000-000098040000}"/>
    <cellStyle name="Dziesiętny 2 5 4 3 2" xfId="1178" xr:uid="{00000000-0005-0000-0000-000099040000}"/>
    <cellStyle name="Dziesiętny 2 5 4 3 3" xfId="1179" xr:uid="{00000000-0005-0000-0000-00009A040000}"/>
    <cellStyle name="Dziesiętny 2 5 4 3 4" xfId="1180" xr:uid="{00000000-0005-0000-0000-00009B040000}"/>
    <cellStyle name="Dziesiętny 2 5 4 4" xfId="1181" xr:uid="{00000000-0005-0000-0000-00009C040000}"/>
    <cellStyle name="Dziesiętny 2 5 4 5" xfId="1182" xr:uid="{00000000-0005-0000-0000-00009D040000}"/>
    <cellStyle name="Dziesiętny 2 5 4 6" xfId="1183" xr:uid="{00000000-0005-0000-0000-00009E040000}"/>
    <cellStyle name="Dziesiętny 2 5 5" xfId="1184" xr:uid="{00000000-0005-0000-0000-00009F040000}"/>
    <cellStyle name="Dziesiętny 2 5 5 2" xfId="1185" xr:uid="{00000000-0005-0000-0000-0000A0040000}"/>
    <cellStyle name="Dziesiętny 2 5 5 3" xfId="1186" xr:uid="{00000000-0005-0000-0000-0000A1040000}"/>
    <cellStyle name="Dziesiętny 2 5 5 4" xfId="1187" xr:uid="{00000000-0005-0000-0000-0000A2040000}"/>
    <cellStyle name="Dziesiętny 2 5 6" xfId="1188" xr:uid="{00000000-0005-0000-0000-0000A3040000}"/>
    <cellStyle name="Dziesiętny 2 5 6 2" xfId="1189" xr:uid="{00000000-0005-0000-0000-0000A4040000}"/>
    <cellStyle name="Dziesiętny 2 5 6 3" xfId="1190" xr:uid="{00000000-0005-0000-0000-0000A5040000}"/>
    <cellStyle name="Dziesiętny 2 5 6 4" xfId="1191" xr:uid="{00000000-0005-0000-0000-0000A6040000}"/>
    <cellStyle name="Dziesiętny 2 5 7" xfId="1192" xr:uid="{00000000-0005-0000-0000-0000A7040000}"/>
    <cellStyle name="Dziesiętny 2 5 8" xfId="1193" xr:uid="{00000000-0005-0000-0000-0000A8040000}"/>
    <cellStyle name="Dziesiętny 2 5 9" xfId="1194" xr:uid="{00000000-0005-0000-0000-0000A9040000}"/>
    <cellStyle name="Dziesiętny 2 6" xfId="1195" xr:uid="{00000000-0005-0000-0000-0000AA040000}"/>
    <cellStyle name="Dziesiętny 2 6 2" xfId="1196" xr:uid="{00000000-0005-0000-0000-0000AB040000}"/>
    <cellStyle name="Dziesiętny 2 6 2 2" xfId="1197" xr:uid="{00000000-0005-0000-0000-0000AC040000}"/>
    <cellStyle name="Dziesiętny 2 6 2 2 2" xfId="1198" xr:uid="{00000000-0005-0000-0000-0000AD040000}"/>
    <cellStyle name="Dziesiętny 2 6 2 2 3" xfId="1199" xr:uid="{00000000-0005-0000-0000-0000AE040000}"/>
    <cellStyle name="Dziesiętny 2 6 2 2 4" xfId="1200" xr:uid="{00000000-0005-0000-0000-0000AF040000}"/>
    <cellStyle name="Dziesiętny 2 6 2 3" xfId="1201" xr:uid="{00000000-0005-0000-0000-0000B0040000}"/>
    <cellStyle name="Dziesiętny 2 6 2 3 2" xfId="1202" xr:uid="{00000000-0005-0000-0000-0000B1040000}"/>
    <cellStyle name="Dziesiętny 2 6 2 3 3" xfId="1203" xr:uid="{00000000-0005-0000-0000-0000B2040000}"/>
    <cellStyle name="Dziesiętny 2 6 2 3 4" xfId="1204" xr:uid="{00000000-0005-0000-0000-0000B3040000}"/>
    <cellStyle name="Dziesiętny 2 6 2 4" xfId="1205" xr:uid="{00000000-0005-0000-0000-0000B4040000}"/>
    <cellStyle name="Dziesiętny 2 6 2 5" xfId="1206" xr:uid="{00000000-0005-0000-0000-0000B5040000}"/>
    <cellStyle name="Dziesiętny 2 6 2 6" xfId="1207" xr:uid="{00000000-0005-0000-0000-0000B6040000}"/>
    <cellStyle name="Dziesiętny 2 6 3" xfId="1208" xr:uid="{00000000-0005-0000-0000-0000B7040000}"/>
    <cellStyle name="Dziesiętny 2 6 3 2" xfId="1209" xr:uid="{00000000-0005-0000-0000-0000B8040000}"/>
    <cellStyle name="Dziesiętny 2 6 3 2 2" xfId="1210" xr:uid="{00000000-0005-0000-0000-0000B9040000}"/>
    <cellStyle name="Dziesiętny 2 6 3 2 3" xfId="1211" xr:uid="{00000000-0005-0000-0000-0000BA040000}"/>
    <cellStyle name="Dziesiętny 2 6 3 2 4" xfId="1212" xr:uid="{00000000-0005-0000-0000-0000BB040000}"/>
    <cellStyle name="Dziesiętny 2 6 3 3" xfId="1213" xr:uid="{00000000-0005-0000-0000-0000BC040000}"/>
    <cellStyle name="Dziesiętny 2 6 3 3 2" xfId="1214" xr:uid="{00000000-0005-0000-0000-0000BD040000}"/>
    <cellStyle name="Dziesiętny 2 6 3 3 3" xfId="1215" xr:uid="{00000000-0005-0000-0000-0000BE040000}"/>
    <cellStyle name="Dziesiętny 2 6 3 3 4" xfId="1216" xr:uid="{00000000-0005-0000-0000-0000BF040000}"/>
    <cellStyle name="Dziesiętny 2 6 3 4" xfId="1217" xr:uid="{00000000-0005-0000-0000-0000C0040000}"/>
    <cellStyle name="Dziesiętny 2 6 3 5" xfId="1218" xr:uid="{00000000-0005-0000-0000-0000C1040000}"/>
    <cellStyle name="Dziesiętny 2 6 3 6" xfId="1219" xr:uid="{00000000-0005-0000-0000-0000C2040000}"/>
    <cellStyle name="Dziesiętny 2 6 4" xfId="1220" xr:uid="{00000000-0005-0000-0000-0000C3040000}"/>
    <cellStyle name="Dziesiętny 2 6 4 2" xfId="1221" xr:uid="{00000000-0005-0000-0000-0000C4040000}"/>
    <cellStyle name="Dziesiętny 2 6 4 3" xfId="1222" xr:uid="{00000000-0005-0000-0000-0000C5040000}"/>
    <cellStyle name="Dziesiętny 2 6 4 4" xfId="1223" xr:uid="{00000000-0005-0000-0000-0000C6040000}"/>
    <cellStyle name="Dziesiętny 2 6 5" xfId="1224" xr:uid="{00000000-0005-0000-0000-0000C7040000}"/>
    <cellStyle name="Dziesiętny 2 6 5 2" xfId="1225" xr:uid="{00000000-0005-0000-0000-0000C8040000}"/>
    <cellStyle name="Dziesiętny 2 6 5 3" xfId="1226" xr:uid="{00000000-0005-0000-0000-0000C9040000}"/>
    <cellStyle name="Dziesiętny 2 6 5 4" xfId="1227" xr:uid="{00000000-0005-0000-0000-0000CA040000}"/>
    <cellStyle name="Dziesiętny 2 6 6" xfId="1228" xr:uid="{00000000-0005-0000-0000-0000CB040000}"/>
    <cellStyle name="Dziesiętny 2 6 7" xfId="1229" xr:uid="{00000000-0005-0000-0000-0000CC040000}"/>
    <cellStyle name="Dziesiętny 2 6 8" xfId="1230" xr:uid="{00000000-0005-0000-0000-0000CD040000}"/>
    <cellStyle name="Dziesiętny 2 7" xfId="1231" xr:uid="{00000000-0005-0000-0000-0000CE040000}"/>
    <cellStyle name="Dziesiętny 2 7 2" xfId="1232" xr:uid="{00000000-0005-0000-0000-0000CF040000}"/>
    <cellStyle name="Dziesiętny 2 7 2 2" xfId="1233" xr:uid="{00000000-0005-0000-0000-0000D0040000}"/>
    <cellStyle name="Dziesiętny 2 7 2 2 2" xfId="1234" xr:uid="{00000000-0005-0000-0000-0000D1040000}"/>
    <cellStyle name="Dziesiętny 2 7 2 2 3" xfId="1235" xr:uid="{00000000-0005-0000-0000-0000D2040000}"/>
    <cellStyle name="Dziesiętny 2 7 2 2 4" xfId="1236" xr:uid="{00000000-0005-0000-0000-0000D3040000}"/>
    <cellStyle name="Dziesiętny 2 7 2 3" xfId="1237" xr:uid="{00000000-0005-0000-0000-0000D4040000}"/>
    <cellStyle name="Dziesiętny 2 7 2 3 2" xfId="1238" xr:uid="{00000000-0005-0000-0000-0000D5040000}"/>
    <cellStyle name="Dziesiętny 2 7 2 3 3" xfId="1239" xr:uid="{00000000-0005-0000-0000-0000D6040000}"/>
    <cellStyle name="Dziesiętny 2 7 2 3 4" xfId="1240" xr:uid="{00000000-0005-0000-0000-0000D7040000}"/>
    <cellStyle name="Dziesiętny 2 7 2 4" xfId="1241" xr:uid="{00000000-0005-0000-0000-0000D8040000}"/>
    <cellStyle name="Dziesiętny 2 7 2 5" xfId="1242" xr:uid="{00000000-0005-0000-0000-0000D9040000}"/>
    <cellStyle name="Dziesiętny 2 7 2 6" xfId="1243" xr:uid="{00000000-0005-0000-0000-0000DA040000}"/>
    <cellStyle name="Dziesiętny 2 7 3" xfId="1244" xr:uid="{00000000-0005-0000-0000-0000DB040000}"/>
    <cellStyle name="Dziesiętny 2 7 3 2" xfId="1245" xr:uid="{00000000-0005-0000-0000-0000DC040000}"/>
    <cellStyle name="Dziesiętny 2 7 3 2 2" xfId="1246" xr:uid="{00000000-0005-0000-0000-0000DD040000}"/>
    <cellStyle name="Dziesiętny 2 7 3 2 3" xfId="1247" xr:uid="{00000000-0005-0000-0000-0000DE040000}"/>
    <cellStyle name="Dziesiętny 2 7 3 2 4" xfId="1248" xr:uid="{00000000-0005-0000-0000-0000DF040000}"/>
    <cellStyle name="Dziesiętny 2 7 3 3" xfId="1249" xr:uid="{00000000-0005-0000-0000-0000E0040000}"/>
    <cellStyle name="Dziesiętny 2 7 3 3 2" xfId="1250" xr:uid="{00000000-0005-0000-0000-0000E1040000}"/>
    <cellStyle name="Dziesiętny 2 7 3 3 3" xfId="1251" xr:uid="{00000000-0005-0000-0000-0000E2040000}"/>
    <cellStyle name="Dziesiętny 2 7 3 3 4" xfId="1252" xr:uid="{00000000-0005-0000-0000-0000E3040000}"/>
    <cellStyle name="Dziesiętny 2 7 3 4" xfId="1253" xr:uid="{00000000-0005-0000-0000-0000E4040000}"/>
    <cellStyle name="Dziesiętny 2 7 3 5" xfId="1254" xr:uid="{00000000-0005-0000-0000-0000E5040000}"/>
    <cellStyle name="Dziesiętny 2 7 3 6" xfId="1255" xr:uid="{00000000-0005-0000-0000-0000E6040000}"/>
    <cellStyle name="Dziesiętny 2 7 4" xfId="1256" xr:uid="{00000000-0005-0000-0000-0000E7040000}"/>
    <cellStyle name="Dziesiętny 2 7 4 2" xfId="1257" xr:uid="{00000000-0005-0000-0000-0000E8040000}"/>
    <cellStyle name="Dziesiętny 2 7 4 3" xfId="1258" xr:uid="{00000000-0005-0000-0000-0000E9040000}"/>
    <cellStyle name="Dziesiętny 2 7 4 4" xfId="1259" xr:uid="{00000000-0005-0000-0000-0000EA040000}"/>
    <cellStyle name="Dziesiętny 2 7 5" xfId="1260" xr:uid="{00000000-0005-0000-0000-0000EB040000}"/>
    <cellStyle name="Dziesiętny 2 7 5 2" xfId="1261" xr:uid="{00000000-0005-0000-0000-0000EC040000}"/>
    <cellStyle name="Dziesiętny 2 7 5 3" xfId="1262" xr:uid="{00000000-0005-0000-0000-0000ED040000}"/>
    <cellStyle name="Dziesiętny 2 7 5 4" xfId="1263" xr:uid="{00000000-0005-0000-0000-0000EE040000}"/>
    <cellStyle name="Dziesiętny 2 7 6" xfId="1264" xr:uid="{00000000-0005-0000-0000-0000EF040000}"/>
    <cellStyle name="Dziesiętny 2 7 7" xfId="1265" xr:uid="{00000000-0005-0000-0000-0000F0040000}"/>
    <cellStyle name="Dziesiętny 2 7 8" xfId="1266" xr:uid="{00000000-0005-0000-0000-0000F1040000}"/>
    <cellStyle name="Dziesiętny 2 8" xfId="1267" xr:uid="{00000000-0005-0000-0000-0000F2040000}"/>
    <cellStyle name="Dziesiętny 2 8 2" xfId="1268" xr:uid="{00000000-0005-0000-0000-0000F3040000}"/>
    <cellStyle name="Dziesiętny 2 8 2 2" xfId="1269" xr:uid="{00000000-0005-0000-0000-0000F4040000}"/>
    <cellStyle name="Dziesiętny 2 8 2 2 2" xfId="1270" xr:uid="{00000000-0005-0000-0000-0000F5040000}"/>
    <cellStyle name="Dziesiętny 2 8 2 2 3" xfId="1271" xr:uid="{00000000-0005-0000-0000-0000F6040000}"/>
    <cellStyle name="Dziesiętny 2 8 2 2 4" xfId="1272" xr:uid="{00000000-0005-0000-0000-0000F7040000}"/>
    <cellStyle name="Dziesiętny 2 8 2 3" xfId="1273" xr:uid="{00000000-0005-0000-0000-0000F8040000}"/>
    <cellStyle name="Dziesiętny 2 8 2 3 2" xfId="1274" xr:uid="{00000000-0005-0000-0000-0000F9040000}"/>
    <cellStyle name="Dziesiętny 2 8 2 3 3" xfId="1275" xr:uid="{00000000-0005-0000-0000-0000FA040000}"/>
    <cellStyle name="Dziesiętny 2 8 2 3 4" xfId="1276" xr:uid="{00000000-0005-0000-0000-0000FB040000}"/>
    <cellStyle name="Dziesiętny 2 8 2 4" xfId="1277" xr:uid="{00000000-0005-0000-0000-0000FC040000}"/>
    <cellStyle name="Dziesiętny 2 8 2 5" xfId="1278" xr:uid="{00000000-0005-0000-0000-0000FD040000}"/>
    <cellStyle name="Dziesiętny 2 8 2 6" xfId="1279" xr:uid="{00000000-0005-0000-0000-0000FE040000}"/>
    <cellStyle name="Dziesiętny 2 8 3" xfId="1280" xr:uid="{00000000-0005-0000-0000-0000FF040000}"/>
    <cellStyle name="Dziesiętny 2 8 3 2" xfId="1281" xr:uid="{00000000-0005-0000-0000-000000050000}"/>
    <cellStyle name="Dziesiętny 2 8 3 2 2" xfId="1282" xr:uid="{00000000-0005-0000-0000-000001050000}"/>
    <cellStyle name="Dziesiętny 2 8 3 2 3" xfId="1283" xr:uid="{00000000-0005-0000-0000-000002050000}"/>
    <cellStyle name="Dziesiętny 2 8 3 2 4" xfId="1284" xr:uid="{00000000-0005-0000-0000-000003050000}"/>
    <cellStyle name="Dziesiętny 2 8 3 3" xfId="1285" xr:uid="{00000000-0005-0000-0000-000004050000}"/>
    <cellStyle name="Dziesiętny 2 8 3 3 2" xfId="1286" xr:uid="{00000000-0005-0000-0000-000005050000}"/>
    <cellStyle name="Dziesiętny 2 8 3 3 3" xfId="1287" xr:uid="{00000000-0005-0000-0000-000006050000}"/>
    <cellStyle name="Dziesiętny 2 8 3 3 4" xfId="1288" xr:uid="{00000000-0005-0000-0000-000007050000}"/>
    <cellStyle name="Dziesiętny 2 8 3 4" xfId="1289" xr:uid="{00000000-0005-0000-0000-000008050000}"/>
    <cellStyle name="Dziesiętny 2 8 3 5" xfId="1290" xr:uid="{00000000-0005-0000-0000-000009050000}"/>
    <cellStyle name="Dziesiętny 2 8 3 6" xfId="1291" xr:uid="{00000000-0005-0000-0000-00000A050000}"/>
    <cellStyle name="Dziesiętny 2 8 4" xfId="1292" xr:uid="{00000000-0005-0000-0000-00000B050000}"/>
    <cellStyle name="Dziesiętny 2 8 4 2" xfId="1293" xr:uid="{00000000-0005-0000-0000-00000C050000}"/>
    <cellStyle name="Dziesiętny 2 8 4 3" xfId="1294" xr:uid="{00000000-0005-0000-0000-00000D050000}"/>
    <cellStyle name="Dziesiętny 2 8 4 4" xfId="1295" xr:uid="{00000000-0005-0000-0000-00000E050000}"/>
    <cellStyle name="Dziesiętny 2 8 5" xfId="1296" xr:uid="{00000000-0005-0000-0000-00000F050000}"/>
    <cellStyle name="Dziesiętny 2 8 5 2" xfId="1297" xr:uid="{00000000-0005-0000-0000-000010050000}"/>
    <cellStyle name="Dziesiętny 2 8 5 3" xfId="1298" xr:uid="{00000000-0005-0000-0000-000011050000}"/>
    <cellStyle name="Dziesiętny 2 8 5 4" xfId="1299" xr:uid="{00000000-0005-0000-0000-000012050000}"/>
    <cellStyle name="Dziesiętny 2 8 6" xfId="1300" xr:uid="{00000000-0005-0000-0000-000013050000}"/>
    <cellStyle name="Dziesiętny 2 8 7" xfId="1301" xr:uid="{00000000-0005-0000-0000-000014050000}"/>
    <cellStyle name="Dziesiętny 2 8 8" xfId="1302" xr:uid="{00000000-0005-0000-0000-000015050000}"/>
    <cellStyle name="Dziesiętny 2 9" xfId="1303" xr:uid="{00000000-0005-0000-0000-000016050000}"/>
    <cellStyle name="Dziesiętny 2 9 2" xfId="1304" xr:uid="{00000000-0005-0000-0000-000017050000}"/>
    <cellStyle name="Dziesiętny 2 9 2 2" xfId="1305" xr:uid="{00000000-0005-0000-0000-000018050000}"/>
    <cellStyle name="Dziesiętny 2 9 2 3" xfId="1306" xr:uid="{00000000-0005-0000-0000-000019050000}"/>
    <cellStyle name="Dziesiętny 2 9 2 4" xfId="1307" xr:uid="{00000000-0005-0000-0000-00001A050000}"/>
    <cellStyle name="Dziesiętny 2 9 3" xfId="1308" xr:uid="{00000000-0005-0000-0000-00001B050000}"/>
    <cellStyle name="Dziesiętny 2 9 3 2" xfId="1309" xr:uid="{00000000-0005-0000-0000-00001C050000}"/>
    <cellStyle name="Dziesiętny 2 9 3 3" xfId="1310" xr:uid="{00000000-0005-0000-0000-00001D050000}"/>
    <cellStyle name="Dziesiętny 2 9 3 4" xfId="1311" xr:uid="{00000000-0005-0000-0000-00001E050000}"/>
    <cellStyle name="Dziesiętny 2 9 4" xfId="1312" xr:uid="{00000000-0005-0000-0000-00001F050000}"/>
    <cellStyle name="Dziesiętny 2 9 5" xfId="1313" xr:uid="{00000000-0005-0000-0000-000020050000}"/>
    <cellStyle name="Dziesiętny 2 9 6" xfId="1314" xr:uid="{00000000-0005-0000-0000-000021050000}"/>
    <cellStyle name="Dziesiętny 20" xfId="1315" xr:uid="{00000000-0005-0000-0000-000022050000}"/>
    <cellStyle name="Dziesiętny 20 2" xfId="1316" xr:uid="{00000000-0005-0000-0000-000023050000}"/>
    <cellStyle name="Dziesiętny 20 2 2" xfId="1317" xr:uid="{00000000-0005-0000-0000-000024050000}"/>
    <cellStyle name="Dziesiętny 20 2 3" xfId="1318" xr:uid="{00000000-0005-0000-0000-000025050000}"/>
    <cellStyle name="Dziesiętny 20 2 4" xfId="1319" xr:uid="{00000000-0005-0000-0000-000026050000}"/>
    <cellStyle name="Dziesiętny 20 3" xfId="1320" xr:uid="{00000000-0005-0000-0000-000027050000}"/>
    <cellStyle name="Dziesiętny 20 3 2" xfId="1321" xr:uid="{00000000-0005-0000-0000-000028050000}"/>
    <cellStyle name="Dziesiętny 20 3 3" xfId="1322" xr:uid="{00000000-0005-0000-0000-000029050000}"/>
    <cellStyle name="Dziesiętny 20 3 4" xfId="1323" xr:uid="{00000000-0005-0000-0000-00002A050000}"/>
    <cellStyle name="Dziesiętny 20 4" xfId="1324" xr:uid="{00000000-0005-0000-0000-00002B050000}"/>
    <cellStyle name="Dziesiętny 20 5" xfId="1325" xr:uid="{00000000-0005-0000-0000-00002C050000}"/>
    <cellStyle name="Dziesiętny 20 6" xfId="1326" xr:uid="{00000000-0005-0000-0000-00002D050000}"/>
    <cellStyle name="Dziesiętny 21" xfId="1327" xr:uid="{00000000-0005-0000-0000-00002E050000}"/>
    <cellStyle name="Dziesiętny 21 2" xfId="1328" xr:uid="{00000000-0005-0000-0000-00002F050000}"/>
    <cellStyle name="Dziesiętny 21 2 2" xfId="1329" xr:uid="{00000000-0005-0000-0000-000030050000}"/>
    <cellStyle name="Dziesiętny 21 2 3" xfId="1330" xr:uid="{00000000-0005-0000-0000-000031050000}"/>
    <cellStyle name="Dziesiętny 21 3" xfId="1331" xr:uid="{00000000-0005-0000-0000-000032050000}"/>
    <cellStyle name="Dziesiętny 21 3 2" xfId="1332" xr:uid="{00000000-0005-0000-0000-000033050000}"/>
    <cellStyle name="Dziesiętny 21 3 3" xfId="1333" xr:uid="{00000000-0005-0000-0000-000034050000}"/>
    <cellStyle name="Dziesiętny 21 4" xfId="1334" xr:uid="{00000000-0005-0000-0000-000035050000}"/>
    <cellStyle name="Dziesiętny 21 5" xfId="1335" xr:uid="{00000000-0005-0000-0000-000036050000}"/>
    <cellStyle name="Dziesiętny 22" xfId="1336" xr:uid="{00000000-0005-0000-0000-000037050000}"/>
    <cellStyle name="Dziesiętny 22 2" xfId="1337" xr:uid="{00000000-0005-0000-0000-000038050000}"/>
    <cellStyle name="Dziesiętny 22 2 2" xfId="1338" xr:uid="{00000000-0005-0000-0000-000039050000}"/>
    <cellStyle name="Dziesiętny 22 2 3" xfId="1339" xr:uid="{00000000-0005-0000-0000-00003A050000}"/>
    <cellStyle name="Dziesiętny 22 2 4" xfId="1340" xr:uid="{00000000-0005-0000-0000-00003B050000}"/>
    <cellStyle name="Dziesiętny 22 3" xfId="1341" xr:uid="{00000000-0005-0000-0000-00003C050000}"/>
    <cellStyle name="Dziesiętny 22 3 2" xfId="1342" xr:uid="{00000000-0005-0000-0000-00003D050000}"/>
    <cellStyle name="Dziesiętny 22 3 3" xfId="1343" xr:uid="{00000000-0005-0000-0000-00003E050000}"/>
    <cellStyle name="Dziesiętny 22 3 4" xfId="1344" xr:uid="{00000000-0005-0000-0000-00003F050000}"/>
    <cellStyle name="Dziesiętny 22 4" xfId="1345" xr:uid="{00000000-0005-0000-0000-000040050000}"/>
    <cellStyle name="Dziesiętny 22 5" xfId="1346" xr:uid="{00000000-0005-0000-0000-000041050000}"/>
    <cellStyle name="Dziesiętny 22 6" xfId="1347" xr:uid="{00000000-0005-0000-0000-000042050000}"/>
    <cellStyle name="Dziesiętny 23" xfId="1348" xr:uid="{00000000-0005-0000-0000-000043050000}"/>
    <cellStyle name="Dziesiętny 23 2" xfId="1349" xr:uid="{00000000-0005-0000-0000-000044050000}"/>
    <cellStyle name="Dziesiętny 23 2 2" xfId="1350" xr:uid="{00000000-0005-0000-0000-000045050000}"/>
    <cellStyle name="Dziesiętny 23 2 3" xfId="1351" xr:uid="{00000000-0005-0000-0000-000046050000}"/>
    <cellStyle name="Dziesiętny 23 2 4" xfId="1352" xr:uid="{00000000-0005-0000-0000-000047050000}"/>
    <cellStyle name="Dziesiętny 23 3" xfId="1353" xr:uid="{00000000-0005-0000-0000-000048050000}"/>
    <cellStyle name="Dziesiętny 23 3 2" xfId="1354" xr:uid="{00000000-0005-0000-0000-000049050000}"/>
    <cellStyle name="Dziesiętny 23 3 3" xfId="1355" xr:uid="{00000000-0005-0000-0000-00004A050000}"/>
    <cellStyle name="Dziesiętny 23 3 4" xfId="1356" xr:uid="{00000000-0005-0000-0000-00004B050000}"/>
    <cellStyle name="Dziesiętny 23 4" xfId="1357" xr:uid="{00000000-0005-0000-0000-00004C050000}"/>
    <cellStyle name="Dziesiętny 23 5" xfId="1358" xr:uid="{00000000-0005-0000-0000-00004D050000}"/>
    <cellStyle name="Dziesiętny 23 6" xfId="1359" xr:uid="{00000000-0005-0000-0000-00004E050000}"/>
    <cellStyle name="Dziesiętny 24" xfId="1360" xr:uid="{00000000-0005-0000-0000-00004F050000}"/>
    <cellStyle name="Dziesiętny 24 2" xfId="1361" xr:uid="{00000000-0005-0000-0000-000050050000}"/>
    <cellStyle name="Dziesiętny 24 3" xfId="1362" xr:uid="{00000000-0005-0000-0000-000051050000}"/>
    <cellStyle name="Dziesiętny 25" xfId="1363" xr:uid="{00000000-0005-0000-0000-000052050000}"/>
    <cellStyle name="Dziesiętny 25 2" xfId="1364" xr:uid="{00000000-0005-0000-0000-000053050000}"/>
    <cellStyle name="Dziesiętny 25 3" xfId="1365" xr:uid="{00000000-0005-0000-0000-000054050000}"/>
    <cellStyle name="Dziesiętny 26" xfId="1366" xr:uid="{00000000-0005-0000-0000-000055050000}"/>
    <cellStyle name="Dziesiętny 26 2" xfId="1367" xr:uid="{00000000-0005-0000-0000-000056050000}"/>
    <cellStyle name="Dziesiętny 26 3" xfId="1368" xr:uid="{00000000-0005-0000-0000-000057050000}"/>
    <cellStyle name="Dziesiętny 27" xfId="1369" xr:uid="{00000000-0005-0000-0000-000058050000}"/>
    <cellStyle name="Dziesiętny 27 2" xfId="1370" xr:uid="{00000000-0005-0000-0000-000059050000}"/>
    <cellStyle name="Dziesiętny 27 3" xfId="1371" xr:uid="{00000000-0005-0000-0000-00005A050000}"/>
    <cellStyle name="Dziesiętny 27 4" xfId="1372" xr:uid="{00000000-0005-0000-0000-00005B050000}"/>
    <cellStyle name="Dziesiętny 28" xfId="1373" xr:uid="{00000000-0005-0000-0000-00005C050000}"/>
    <cellStyle name="Dziesiętny 28 2" xfId="1374" xr:uid="{00000000-0005-0000-0000-00005D050000}"/>
    <cellStyle name="Dziesiętny 28 3" xfId="1375" xr:uid="{00000000-0005-0000-0000-00005E050000}"/>
    <cellStyle name="Dziesiętny 29" xfId="1376" xr:uid="{00000000-0005-0000-0000-00005F050000}"/>
    <cellStyle name="Dziesiętny 29 2" xfId="1377" xr:uid="{00000000-0005-0000-0000-000060050000}"/>
    <cellStyle name="Dziesiętny 29 3" xfId="1378" xr:uid="{00000000-0005-0000-0000-000061050000}"/>
    <cellStyle name="Dziesiętny 29 4" xfId="1379" xr:uid="{00000000-0005-0000-0000-000062050000}"/>
    <cellStyle name="Dziesiętny 3" xfId="1380" xr:uid="{00000000-0005-0000-0000-000063050000}"/>
    <cellStyle name="Dziesiętny 3 10" xfId="1381" xr:uid="{00000000-0005-0000-0000-000064050000}"/>
    <cellStyle name="Dziesiętny 3 10 2" xfId="1382" xr:uid="{00000000-0005-0000-0000-000065050000}"/>
    <cellStyle name="Dziesiętny 3 10 3" xfId="1383" xr:uid="{00000000-0005-0000-0000-000066050000}"/>
    <cellStyle name="Dziesiętny 3 10 4" xfId="1384" xr:uid="{00000000-0005-0000-0000-000067050000}"/>
    <cellStyle name="Dziesiętny 3 11" xfId="1385" xr:uid="{00000000-0005-0000-0000-000068050000}"/>
    <cellStyle name="Dziesiętny 3 12" xfId="1386" xr:uid="{00000000-0005-0000-0000-000069050000}"/>
    <cellStyle name="Dziesiętny 3 13" xfId="1387" xr:uid="{00000000-0005-0000-0000-00006A050000}"/>
    <cellStyle name="Dziesiętny 3 13 2" xfId="1388" xr:uid="{00000000-0005-0000-0000-00006B050000}"/>
    <cellStyle name="Dziesiętny 3 14" xfId="1389" xr:uid="{00000000-0005-0000-0000-00006C050000}"/>
    <cellStyle name="Dziesiętny 3 15" xfId="1390" xr:uid="{00000000-0005-0000-0000-00006D050000}"/>
    <cellStyle name="Dziesiętny 3 2" xfId="1391" xr:uid="{00000000-0005-0000-0000-00006E050000}"/>
    <cellStyle name="Dziesiętny 3 2 10" xfId="1392" xr:uid="{00000000-0005-0000-0000-00006F050000}"/>
    <cellStyle name="Dziesiętny 3 2 2" xfId="1393" xr:uid="{00000000-0005-0000-0000-000070050000}"/>
    <cellStyle name="Dziesiętny 3 2 2 2" xfId="1394" xr:uid="{00000000-0005-0000-0000-000071050000}"/>
    <cellStyle name="Dziesiętny 3 2 2 2 2" xfId="1395" xr:uid="{00000000-0005-0000-0000-000072050000}"/>
    <cellStyle name="Dziesiętny 3 2 2 2 2 2" xfId="1396" xr:uid="{00000000-0005-0000-0000-000073050000}"/>
    <cellStyle name="Dziesiętny 3 2 2 2 2 3" xfId="1397" xr:uid="{00000000-0005-0000-0000-000074050000}"/>
    <cellStyle name="Dziesiętny 3 2 2 2 2 4" xfId="1398" xr:uid="{00000000-0005-0000-0000-000075050000}"/>
    <cellStyle name="Dziesiętny 3 2 2 2 3" xfId="1399" xr:uid="{00000000-0005-0000-0000-000076050000}"/>
    <cellStyle name="Dziesiętny 3 2 2 2 3 2" xfId="1400" xr:uid="{00000000-0005-0000-0000-000077050000}"/>
    <cellStyle name="Dziesiętny 3 2 2 2 3 3" xfId="1401" xr:uid="{00000000-0005-0000-0000-000078050000}"/>
    <cellStyle name="Dziesiętny 3 2 2 2 3 4" xfId="1402" xr:uid="{00000000-0005-0000-0000-000079050000}"/>
    <cellStyle name="Dziesiętny 3 2 2 2 4" xfId="1403" xr:uid="{00000000-0005-0000-0000-00007A050000}"/>
    <cellStyle name="Dziesiętny 3 2 2 2 5" xfId="1404" xr:uid="{00000000-0005-0000-0000-00007B050000}"/>
    <cellStyle name="Dziesiętny 3 2 2 2 6" xfId="1405" xr:uid="{00000000-0005-0000-0000-00007C050000}"/>
    <cellStyle name="Dziesiętny 3 2 2 3" xfId="1406" xr:uid="{00000000-0005-0000-0000-00007D050000}"/>
    <cellStyle name="Dziesiętny 3 2 2 3 2" xfId="1407" xr:uid="{00000000-0005-0000-0000-00007E050000}"/>
    <cellStyle name="Dziesiętny 3 2 2 3 2 2" xfId="1408" xr:uid="{00000000-0005-0000-0000-00007F050000}"/>
    <cellStyle name="Dziesiętny 3 2 2 3 2 3" xfId="1409" xr:uid="{00000000-0005-0000-0000-000080050000}"/>
    <cellStyle name="Dziesiętny 3 2 2 3 2 4" xfId="1410" xr:uid="{00000000-0005-0000-0000-000081050000}"/>
    <cellStyle name="Dziesiętny 3 2 2 3 3" xfId="1411" xr:uid="{00000000-0005-0000-0000-000082050000}"/>
    <cellStyle name="Dziesiętny 3 2 2 3 3 2" xfId="1412" xr:uid="{00000000-0005-0000-0000-000083050000}"/>
    <cellStyle name="Dziesiętny 3 2 2 3 3 3" xfId="1413" xr:uid="{00000000-0005-0000-0000-000084050000}"/>
    <cellStyle name="Dziesiętny 3 2 2 3 3 4" xfId="1414" xr:uid="{00000000-0005-0000-0000-000085050000}"/>
    <cellStyle name="Dziesiętny 3 2 2 3 4" xfId="1415" xr:uid="{00000000-0005-0000-0000-000086050000}"/>
    <cellStyle name="Dziesiętny 3 2 2 3 5" xfId="1416" xr:uid="{00000000-0005-0000-0000-000087050000}"/>
    <cellStyle name="Dziesiętny 3 2 2 3 6" xfId="1417" xr:uid="{00000000-0005-0000-0000-000088050000}"/>
    <cellStyle name="Dziesiętny 3 2 2 4" xfId="1418" xr:uid="{00000000-0005-0000-0000-000089050000}"/>
    <cellStyle name="Dziesiętny 3 2 2 4 2" xfId="1419" xr:uid="{00000000-0005-0000-0000-00008A050000}"/>
    <cellStyle name="Dziesiętny 3 2 2 4 3" xfId="1420" xr:uid="{00000000-0005-0000-0000-00008B050000}"/>
    <cellStyle name="Dziesiętny 3 2 2 4 4" xfId="1421" xr:uid="{00000000-0005-0000-0000-00008C050000}"/>
    <cellStyle name="Dziesiętny 3 2 2 5" xfId="1422" xr:uid="{00000000-0005-0000-0000-00008D050000}"/>
    <cellStyle name="Dziesiętny 3 2 2 5 2" xfId="1423" xr:uid="{00000000-0005-0000-0000-00008E050000}"/>
    <cellStyle name="Dziesiętny 3 2 2 5 3" xfId="1424" xr:uid="{00000000-0005-0000-0000-00008F050000}"/>
    <cellStyle name="Dziesiętny 3 2 2 5 4" xfId="1425" xr:uid="{00000000-0005-0000-0000-000090050000}"/>
    <cellStyle name="Dziesiętny 3 2 2 6" xfId="1426" xr:uid="{00000000-0005-0000-0000-000091050000}"/>
    <cellStyle name="Dziesiętny 3 2 2 7" xfId="1427" xr:uid="{00000000-0005-0000-0000-000092050000}"/>
    <cellStyle name="Dziesiętny 3 2 2 8" xfId="1428" xr:uid="{00000000-0005-0000-0000-000093050000}"/>
    <cellStyle name="Dziesiętny 3 2 3" xfId="1429" xr:uid="{00000000-0005-0000-0000-000094050000}"/>
    <cellStyle name="Dziesiętny 3 2 3 2" xfId="1430" xr:uid="{00000000-0005-0000-0000-000095050000}"/>
    <cellStyle name="Dziesiętny 3 2 3 2 2" xfId="1431" xr:uid="{00000000-0005-0000-0000-000096050000}"/>
    <cellStyle name="Dziesiętny 3 2 3 2 2 2" xfId="1432" xr:uid="{00000000-0005-0000-0000-000097050000}"/>
    <cellStyle name="Dziesiętny 3 2 3 2 2 3" xfId="1433" xr:uid="{00000000-0005-0000-0000-000098050000}"/>
    <cellStyle name="Dziesiętny 3 2 3 2 2 4" xfId="1434" xr:uid="{00000000-0005-0000-0000-000099050000}"/>
    <cellStyle name="Dziesiętny 3 2 3 2 3" xfId="1435" xr:uid="{00000000-0005-0000-0000-00009A050000}"/>
    <cellStyle name="Dziesiętny 3 2 3 2 3 2" xfId="1436" xr:uid="{00000000-0005-0000-0000-00009B050000}"/>
    <cellStyle name="Dziesiętny 3 2 3 2 3 3" xfId="1437" xr:uid="{00000000-0005-0000-0000-00009C050000}"/>
    <cellStyle name="Dziesiętny 3 2 3 2 3 4" xfId="1438" xr:uid="{00000000-0005-0000-0000-00009D050000}"/>
    <cellStyle name="Dziesiętny 3 2 3 2 4" xfId="1439" xr:uid="{00000000-0005-0000-0000-00009E050000}"/>
    <cellStyle name="Dziesiętny 3 2 3 2 5" xfId="1440" xr:uid="{00000000-0005-0000-0000-00009F050000}"/>
    <cellStyle name="Dziesiętny 3 2 3 2 6" xfId="1441" xr:uid="{00000000-0005-0000-0000-0000A0050000}"/>
    <cellStyle name="Dziesiętny 3 2 3 3" xfId="1442" xr:uid="{00000000-0005-0000-0000-0000A1050000}"/>
    <cellStyle name="Dziesiętny 3 2 3 3 2" xfId="1443" xr:uid="{00000000-0005-0000-0000-0000A2050000}"/>
    <cellStyle name="Dziesiętny 3 2 3 3 2 2" xfId="1444" xr:uid="{00000000-0005-0000-0000-0000A3050000}"/>
    <cellStyle name="Dziesiętny 3 2 3 3 2 3" xfId="1445" xr:uid="{00000000-0005-0000-0000-0000A4050000}"/>
    <cellStyle name="Dziesiętny 3 2 3 3 2 4" xfId="1446" xr:uid="{00000000-0005-0000-0000-0000A5050000}"/>
    <cellStyle name="Dziesiętny 3 2 3 3 3" xfId="1447" xr:uid="{00000000-0005-0000-0000-0000A6050000}"/>
    <cellStyle name="Dziesiętny 3 2 3 3 3 2" xfId="1448" xr:uid="{00000000-0005-0000-0000-0000A7050000}"/>
    <cellStyle name="Dziesiętny 3 2 3 3 3 3" xfId="1449" xr:uid="{00000000-0005-0000-0000-0000A8050000}"/>
    <cellStyle name="Dziesiętny 3 2 3 3 3 4" xfId="1450" xr:uid="{00000000-0005-0000-0000-0000A9050000}"/>
    <cellStyle name="Dziesiętny 3 2 3 3 4" xfId="1451" xr:uid="{00000000-0005-0000-0000-0000AA050000}"/>
    <cellStyle name="Dziesiętny 3 2 3 3 5" xfId="1452" xr:uid="{00000000-0005-0000-0000-0000AB050000}"/>
    <cellStyle name="Dziesiętny 3 2 3 3 6" xfId="1453" xr:uid="{00000000-0005-0000-0000-0000AC050000}"/>
    <cellStyle name="Dziesiętny 3 2 3 4" xfId="1454" xr:uid="{00000000-0005-0000-0000-0000AD050000}"/>
    <cellStyle name="Dziesiętny 3 2 3 4 2" xfId="1455" xr:uid="{00000000-0005-0000-0000-0000AE050000}"/>
    <cellStyle name="Dziesiętny 3 2 3 4 3" xfId="1456" xr:uid="{00000000-0005-0000-0000-0000AF050000}"/>
    <cellStyle name="Dziesiętny 3 2 3 4 4" xfId="1457" xr:uid="{00000000-0005-0000-0000-0000B0050000}"/>
    <cellStyle name="Dziesiętny 3 2 3 5" xfId="1458" xr:uid="{00000000-0005-0000-0000-0000B1050000}"/>
    <cellStyle name="Dziesiętny 3 2 3 5 2" xfId="1459" xr:uid="{00000000-0005-0000-0000-0000B2050000}"/>
    <cellStyle name="Dziesiętny 3 2 3 5 3" xfId="1460" xr:uid="{00000000-0005-0000-0000-0000B3050000}"/>
    <cellStyle name="Dziesiętny 3 2 3 5 4" xfId="1461" xr:uid="{00000000-0005-0000-0000-0000B4050000}"/>
    <cellStyle name="Dziesiętny 3 2 3 6" xfId="1462" xr:uid="{00000000-0005-0000-0000-0000B5050000}"/>
    <cellStyle name="Dziesiętny 3 2 3 7" xfId="1463" xr:uid="{00000000-0005-0000-0000-0000B6050000}"/>
    <cellStyle name="Dziesiętny 3 2 3 8" xfId="1464" xr:uid="{00000000-0005-0000-0000-0000B7050000}"/>
    <cellStyle name="Dziesiętny 3 2 4" xfId="1465" xr:uid="{00000000-0005-0000-0000-0000B8050000}"/>
    <cellStyle name="Dziesiętny 3 2 4 2" xfId="1466" xr:uid="{00000000-0005-0000-0000-0000B9050000}"/>
    <cellStyle name="Dziesiętny 3 2 4 2 2" xfId="1467" xr:uid="{00000000-0005-0000-0000-0000BA050000}"/>
    <cellStyle name="Dziesiętny 3 2 4 2 3" xfId="1468" xr:uid="{00000000-0005-0000-0000-0000BB050000}"/>
    <cellStyle name="Dziesiętny 3 2 4 2 4" xfId="1469" xr:uid="{00000000-0005-0000-0000-0000BC050000}"/>
    <cellStyle name="Dziesiętny 3 2 4 3" xfId="1470" xr:uid="{00000000-0005-0000-0000-0000BD050000}"/>
    <cellStyle name="Dziesiętny 3 2 4 3 2" xfId="1471" xr:uid="{00000000-0005-0000-0000-0000BE050000}"/>
    <cellStyle name="Dziesiętny 3 2 4 3 3" xfId="1472" xr:uid="{00000000-0005-0000-0000-0000BF050000}"/>
    <cellStyle name="Dziesiętny 3 2 4 3 4" xfId="1473" xr:uid="{00000000-0005-0000-0000-0000C0050000}"/>
    <cellStyle name="Dziesiętny 3 2 4 4" xfId="1474" xr:uid="{00000000-0005-0000-0000-0000C1050000}"/>
    <cellStyle name="Dziesiętny 3 2 4 5" xfId="1475" xr:uid="{00000000-0005-0000-0000-0000C2050000}"/>
    <cellStyle name="Dziesiętny 3 2 4 6" xfId="1476" xr:uid="{00000000-0005-0000-0000-0000C3050000}"/>
    <cellStyle name="Dziesiętny 3 2 5" xfId="1477" xr:uid="{00000000-0005-0000-0000-0000C4050000}"/>
    <cellStyle name="Dziesiętny 3 2 5 2" xfId="1478" xr:uid="{00000000-0005-0000-0000-0000C5050000}"/>
    <cellStyle name="Dziesiętny 3 2 5 2 2" xfId="1479" xr:uid="{00000000-0005-0000-0000-0000C6050000}"/>
    <cellStyle name="Dziesiętny 3 2 5 2 3" xfId="1480" xr:uid="{00000000-0005-0000-0000-0000C7050000}"/>
    <cellStyle name="Dziesiętny 3 2 5 2 4" xfId="1481" xr:uid="{00000000-0005-0000-0000-0000C8050000}"/>
    <cellStyle name="Dziesiętny 3 2 5 3" xfId="1482" xr:uid="{00000000-0005-0000-0000-0000C9050000}"/>
    <cellStyle name="Dziesiętny 3 2 5 3 2" xfId="1483" xr:uid="{00000000-0005-0000-0000-0000CA050000}"/>
    <cellStyle name="Dziesiętny 3 2 5 3 3" xfId="1484" xr:uid="{00000000-0005-0000-0000-0000CB050000}"/>
    <cellStyle name="Dziesiętny 3 2 5 3 4" xfId="1485" xr:uid="{00000000-0005-0000-0000-0000CC050000}"/>
    <cellStyle name="Dziesiętny 3 2 5 4" xfId="1486" xr:uid="{00000000-0005-0000-0000-0000CD050000}"/>
    <cellStyle name="Dziesiętny 3 2 5 5" xfId="1487" xr:uid="{00000000-0005-0000-0000-0000CE050000}"/>
    <cellStyle name="Dziesiętny 3 2 5 6" xfId="1488" xr:uid="{00000000-0005-0000-0000-0000CF050000}"/>
    <cellStyle name="Dziesiętny 3 2 6" xfId="1489" xr:uid="{00000000-0005-0000-0000-0000D0050000}"/>
    <cellStyle name="Dziesiętny 3 2 6 2" xfId="1490" xr:uid="{00000000-0005-0000-0000-0000D1050000}"/>
    <cellStyle name="Dziesiętny 3 2 6 3" xfId="1491" xr:uid="{00000000-0005-0000-0000-0000D2050000}"/>
    <cellStyle name="Dziesiętny 3 2 6 4" xfId="1492" xr:uid="{00000000-0005-0000-0000-0000D3050000}"/>
    <cellStyle name="Dziesiętny 3 2 7" xfId="1493" xr:uid="{00000000-0005-0000-0000-0000D4050000}"/>
    <cellStyle name="Dziesiętny 3 2 7 2" xfId="1494" xr:uid="{00000000-0005-0000-0000-0000D5050000}"/>
    <cellStyle name="Dziesiętny 3 2 7 3" xfId="1495" xr:uid="{00000000-0005-0000-0000-0000D6050000}"/>
    <cellStyle name="Dziesiętny 3 2 7 4" xfId="1496" xr:uid="{00000000-0005-0000-0000-0000D7050000}"/>
    <cellStyle name="Dziesiętny 3 2 8" xfId="1497" xr:uid="{00000000-0005-0000-0000-0000D8050000}"/>
    <cellStyle name="Dziesiętny 3 2 9" xfId="1498" xr:uid="{00000000-0005-0000-0000-0000D9050000}"/>
    <cellStyle name="Dziesiętny 3 3" xfId="1499" xr:uid="{00000000-0005-0000-0000-0000DA050000}"/>
    <cellStyle name="Dziesiętny 3 3 2" xfId="1500" xr:uid="{00000000-0005-0000-0000-0000DB050000}"/>
    <cellStyle name="Dziesiętny 3 3 2 2" xfId="1501" xr:uid="{00000000-0005-0000-0000-0000DC050000}"/>
    <cellStyle name="Dziesiętny 3 3 2 2 2" xfId="1502" xr:uid="{00000000-0005-0000-0000-0000DD050000}"/>
    <cellStyle name="Dziesiętny 3 3 2 2 2 2" xfId="1503" xr:uid="{00000000-0005-0000-0000-0000DE050000}"/>
    <cellStyle name="Dziesiętny 3 3 2 2 2 3" xfId="1504" xr:uid="{00000000-0005-0000-0000-0000DF050000}"/>
    <cellStyle name="Dziesiętny 3 3 2 2 2 4" xfId="1505" xr:uid="{00000000-0005-0000-0000-0000E0050000}"/>
    <cellStyle name="Dziesiętny 3 3 2 2 3" xfId="1506" xr:uid="{00000000-0005-0000-0000-0000E1050000}"/>
    <cellStyle name="Dziesiętny 3 3 2 2 3 2" xfId="1507" xr:uid="{00000000-0005-0000-0000-0000E2050000}"/>
    <cellStyle name="Dziesiętny 3 3 2 2 3 3" xfId="1508" xr:uid="{00000000-0005-0000-0000-0000E3050000}"/>
    <cellStyle name="Dziesiętny 3 3 2 2 3 4" xfId="1509" xr:uid="{00000000-0005-0000-0000-0000E4050000}"/>
    <cellStyle name="Dziesiętny 3 3 2 2 4" xfId="1510" xr:uid="{00000000-0005-0000-0000-0000E5050000}"/>
    <cellStyle name="Dziesiętny 3 3 2 2 5" xfId="1511" xr:uid="{00000000-0005-0000-0000-0000E6050000}"/>
    <cellStyle name="Dziesiętny 3 3 2 2 6" xfId="1512" xr:uid="{00000000-0005-0000-0000-0000E7050000}"/>
    <cellStyle name="Dziesiętny 3 3 2 3" xfId="1513" xr:uid="{00000000-0005-0000-0000-0000E8050000}"/>
    <cellStyle name="Dziesiętny 3 3 2 3 2" xfId="1514" xr:uid="{00000000-0005-0000-0000-0000E9050000}"/>
    <cellStyle name="Dziesiętny 3 3 2 3 2 2" xfId="1515" xr:uid="{00000000-0005-0000-0000-0000EA050000}"/>
    <cellStyle name="Dziesiętny 3 3 2 3 2 3" xfId="1516" xr:uid="{00000000-0005-0000-0000-0000EB050000}"/>
    <cellStyle name="Dziesiętny 3 3 2 3 2 4" xfId="1517" xr:uid="{00000000-0005-0000-0000-0000EC050000}"/>
    <cellStyle name="Dziesiętny 3 3 2 3 3" xfId="1518" xr:uid="{00000000-0005-0000-0000-0000ED050000}"/>
    <cellStyle name="Dziesiętny 3 3 2 3 3 2" xfId="1519" xr:uid="{00000000-0005-0000-0000-0000EE050000}"/>
    <cellStyle name="Dziesiętny 3 3 2 3 3 3" xfId="1520" xr:uid="{00000000-0005-0000-0000-0000EF050000}"/>
    <cellStyle name="Dziesiętny 3 3 2 3 3 4" xfId="1521" xr:uid="{00000000-0005-0000-0000-0000F0050000}"/>
    <cellStyle name="Dziesiętny 3 3 2 3 4" xfId="1522" xr:uid="{00000000-0005-0000-0000-0000F1050000}"/>
    <cellStyle name="Dziesiętny 3 3 2 3 5" xfId="1523" xr:uid="{00000000-0005-0000-0000-0000F2050000}"/>
    <cellStyle name="Dziesiętny 3 3 2 3 6" xfId="1524" xr:uid="{00000000-0005-0000-0000-0000F3050000}"/>
    <cellStyle name="Dziesiętny 3 3 2 4" xfId="1525" xr:uid="{00000000-0005-0000-0000-0000F4050000}"/>
    <cellStyle name="Dziesiętny 3 3 2 4 2" xfId="1526" xr:uid="{00000000-0005-0000-0000-0000F5050000}"/>
    <cellStyle name="Dziesiętny 3 3 2 4 3" xfId="1527" xr:uid="{00000000-0005-0000-0000-0000F6050000}"/>
    <cellStyle name="Dziesiętny 3 3 2 4 4" xfId="1528" xr:uid="{00000000-0005-0000-0000-0000F7050000}"/>
    <cellStyle name="Dziesiętny 3 3 2 5" xfId="1529" xr:uid="{00000000-0005-0000-0000-0000F8050000}"/>
    <cellStyle name="Dziesiętny 3 3 2 5 2" xfId="1530" xr:uid="{00000000-0005-0000-0000-0000F9050000}"/>
    <cellStyle name="Dziesiętny 3 3 2 5 3" xfId="1531" xr:uid="{00000000-0005-0000-0000-0000FA050000}"/>
    <cellStyle name="Dziesiętny 3 3 2 5 4" xfId="1532" xr:uid="{00000000-0005-0000-0000-0000FB050000}"/>
    <cellStyle name="Dziesiętny 3 3 2 6" xfId="1533" xr:uid="{00000000-0005-0000-0000-0000FC050000}"/>
    <cellStyle name="Dziesiętny 3 3 2 7" xfId="1534" xr:uid="{00000000-0005-0000-0000-0000FD050000}"/>
    <cellStyle name="Dziesiętny 3 3 2 8" xfId="1535" xr:uid="{00000000-0005-0000-0000-0000FE050000}"/>
    <cellStyle name="Dziesiętny 3 3 3" xfId="1536" xr:uid="{00000000-0005-0000-0000-0000FF050000}"/>
    <cellStyle name="Dziesiętny 3 3 3 2" xfId="1537" xr:uid="{00000000-0005-0000-0000-000000060000}"/>
    <cellStyle name="Dziesiętny 3 3 3 2 2" xfId="1538" xr:uid="{00000000-0005-0000-0000-000001060000}"/>
    <cellStyle name="Dziesiętny 3 3 3 2 3" xfId="1539" xr:uid="{00000000-0005-0000-0000-000002060000}"/>
    <cellStyle name="Dziesiętny 3 3 3 2 4" xfId="1540" xr:uid="{00000000-0005-0000-0000-000003060000}"/>
    <cellStyle name="Dziesiętny 3 3 3 3" xfId="1541" xr:uid="{00000000-0005-0000-0000-000004060000}"/>
    <cellStyle name="Dziesiętny 3 3 3 3 2" xfId="1542" xr:uid="{00000000-0005-0000-0000-000005060000}"/>
    <cellStyle name="Dziesiętny 3 3 3 3 3" xfId="1543" xr:uid="{00000000-0005-0000-0000-000006060000}"/>
    <cellStyle name="Dziesiętny 3 3 3 3 4" xfId="1544" xr:uid="{00000000-0005-0000-0000-000007060000}"/>
    <cellStyle name="Dziesiętny 3 3 3 4" xfId="1545" xr:uid="{00000000-0005-0000-0000-000008060000}"/>
    <cellStyle name="Dziesiętny 3 3 3 5" xfId="1546" xr:uid="{00000000-0005-0000-0000-000009060000}"/>
    <cellStyle name="Dziesiętny 3 3 3 6" xfId="1547" xr:uid="{00000000-0005-0000-0000-00000A060000}"/>
    <cellStyle name="Dziesiętny 3 3 4" xfId="1548" xr:uid="{00000000-0005-0000-0000-00000B060000}"/>
    <cellStyle name="Dziesiętny 3 3 4 2" xfId="1549" xr:uid="{00000000-0005-0000-0000-00000C060000}"/>
    <cellStyle name="Dziesiętny 3 3 4 2 2" xfId="1550" xr:uid="{00000000-0005-0000-0000-00000D060000}"/>
    <cellStyle name="Dziesiętny 3 3 4 2 3" xfId="1551" xr:uid="{00000000-0005-0000-0000-00000E060000}"/>
    <cellStyle name="Dziesiętny 3 3 4 2 4" xfId="1552" xr:uid="{00000000-0005-0000-0000-00000F060000}"/>
    <cellStyle name="Dziesiętny 3 3 4 3" xfId="1553" xr:uid="{00000000-0005-0000-0000-000010060000}"/>
    <cellStyle name="Dziesiętny 3 3 4 3 2" xfId="1554" xr:uid="{00000000-0005-0000-0000-000011060000}"/>
    <cellStyle name="Dziesiętny 3 3 4 3 3" xfId="1555" xr:uid="{00000000-0005-0000-0000-000012060000}"/>
    <cellStyle name="Dziesiętny 3 3 4 3 4" xfId="1556" xr:uid="{00000000-0005-0000-0000-000013060000}"/>
    <cellStyle name="Dziesiętny 3 3 4 4" xfId="1557" xr:uid="{00000000-0005-0000-0000-000014060000}"/>
    <cellStyle name="Dziesiętny 3 3 4 5" xfId="1558" xr:uid="{00000000-0005-0000-0000-000015060000}"/>
    <cellStyle name="Dziesiętny 3 3 4 6" xfId="1559" xr:uid="{00000000-0005-0000-0000-000016060000}"/>
    <cellStyle name="Dziesiętny 3 3 5" xfId="1560" xr:uid="{00000000-0005-0000-0000-000017060000}"/>
    <cellStyle name="Dziesiętny 3 3 5 2" xfId="1561" xr:uid="{00000000-0005-0000-0000-000018060000}"/>
    <cellStyle name="Dziesiętny 3 3 5 3" xfId="1562" xr:uid="{00000000-0005-0000-0000-000019060000}"/>
    <cellStyle name="Dziesiętny 3 3 5 4" xfId="1563" xr:uid="{00000000-0005-0000-0000-00001A060000}"/>
    <cellStyle name="Dziesiętny 3 3 6" xfId="1564" xr:uid="{00000000-0005-0000-0000-00001B060000}"/>
    <cellStyle name="Dziesiętny 3 3 6 2" xfId="1565" xr:uid="{00000000-0005-0000-0000-00001C060000}"/>
    <cellStyle name="Dziesiętny 3 3 6 3" xfId="1566" xr:uid="{00000000-0005-0000-0000-00001D060000}"/>
    <cellStyle name="Dziesiętny 3 3 6 4" xfId="1567" xr:uid="{00000000-0005-0000-0000-00001E060000}"/>
    <cellStyle name="Dziesiętny 3 3 7" xfId="1568" xr:uid="{00000000-0005-0000-0000-00001F060000}"/>
    <cellStyle name="Dziesiętny 3 3 8" xfId="1569" xr:uid="{00000000-0005-0000-0000-000020060000}"/>
    <cellStyle name="Dziesiętny 3 3 9" xfId="1570" xr:uid="{00000000-0005-0000-0000-000021060000}"/>
    <cellStyle name="Dziesiętny 3 4" xfId="1571" xr:uid="{00000000-0005-0000-0000-000022060000}"/>
    <cellStyle name="Dziesiętny 3 4 2" xfId="1572" xr:uid="{00000000-0005-0000-0000-000023060000}"/>
    <cellStyle name="Dziesiętny 3 4 2 2" xfId="1573" xr:uid="{00000000-0005-0000-0000-000024060000}"/>
    <cellStyle name="Dziesiętny 3 4 2 2 2" xfId="1574" xr:uid="{00000000-0005-0000-0000-000025060000}"/>
    <cellStyle name="Dziesiętny 3 4 2 2 3" xfId="1575" xr:uid="{00000000-0005-0000-0000-000026060000}"/>
    <cellStyle name="Dziesiętny 3 4 2 2 4" xfId="1576" xr:uid="{00000000-0005-0000-0000-000027060000}"/>
    <cellStyle name="Dziesiętny 3 4 2 3" xfId="1577" xr:uid="{00000000-0005-0000-0000-000028060000}"/>
    <cellStyle name="Dziesiętny 3 4 2 3 2" xfId="1578" xr:uid="{00000000-0005-0000-0000-000029060000}"/>
    <cellStyle name="Dziesiętny 3 4 2 3 3" xfId="1579" xr:uid="{00000000-0005-0000-0000-00002A060000}"/>
    <cellStyle name="Dziesiętny 3 4 2 3 4" xfId="1580" xr:uid="{00000000-0005-0000-0000-00002B060000}"/>
    <cellStyle name="Dziesiętny 3 4 2 4" xfId="1581" xr:uid="{00000000-0005-0000-0000-00002C060000}"/>
    <cellStyle name="Dziesiętny 3 4 2 5" xfId="1582" xr:uid="{00000000-0005-0000-0000-00002D060000}"/>
    <cellStyle name="Dziesiętny 3 4 2 6" xfId="1583" xr:uid="{00000000-0005-0000-0000-00002E060000}"/>
    <cellStyle name="Dziesiętny 3 4 3" xfId="1584" xr:uid="{00000000-0005-0000-0000-00002F060000}"/>
    <cellStyle name="Dziesiętny 3 4 3 2" xfId="1585" xr:uid="{00000000-0005-0000-0000-000030060000}"/>
    <cellStyle name="Dziesiętny 3 4 3 2 2" xfId="1586" xr:uid="{00000000-0005-0000-0000-000031060000}"/>
    <cellStyle name="Dziesiętny 3 4 3 2 3" xfId="1587" xr:uid="{00000000-0005-0000-0000-000032060000}"/>
    <cellStyle name="Dziesiętny 3 4 3 2 4" xfId="1588" xr:uid="{00000000-0005-0000-0000-000033060000}"/>
    <cellStyle name="Dziesiętny 3 4 3 3" xfId="1589" xr:uid="{00000000-0005-0000-0000-000034060000}"/>
    <cellStyle name="Dziesiętny 3 4 3 3 2" xfId="1590" xr:uid="{00000000-0005-0000-0000-000035060000}"/>
    <cellStyle name="Dziesiętny 3 4 3 3 3" xfId="1591" xr:uid="{00000000-0005-0000-0000-000036060000}"/>
    <cellStyle name="Dziesiętny 3 4 3 3 4" xfId="1592" xr:uid="{00000000-0005-0000-0000-000037060000}"/>
    <cellStyle name="Dziesiętny 3 4 3 4" xfId="1593" xr:uid="{00000000-0005-0000-0000-000038060000}"/>
    <cellStyle name="Dziesiętny 3 4 3 5" xfId="1594" xr:uid="{00000000-0005-0000-0000-000039060000}"/>
    <cellStyle name="Dziesiętny 3 4 3 6" xfId="1595" xr:uid="{00000000-0005-0000-0000-00003A060000}"/>
    <cellStyle name="Dziesiętny 3 4 4" xfId="1596" xr:uid="{00000000-0005-0000-0000-00003B060000}"/>
    <cellStyle name="Dziesiętny 3 4 4 2" xfId="1597" xr:uid="{00000000-0005-0000-0000-00003C060000}"/>
    <cellStyle name="Dziesiętny 3 4 4 3" xfId="1598" xr:uid="{00000000-0005-0000-0000-00003D060000}"/>
    <cellStyle name="Dziesiętny 3 4 4 4" xfId="1599" xr:uid="{00000000-0005-0000-0000-00003E060000}"/>
    <cellStyle name="Dziesiętny 3 4 5" xfId="1600" xr:uid="{00000000-0005-0000-0000-00003F060000}"/>
    <cellStyle name="Dziesiętny 3 4 5 2" xfId="1601" xr:uid="{00000000-0005-0000-0000-000040060000}"/>
    <cellStyle name="Dziesiętny 3 4 5 3" xfId="1602" xr:uid="{00000000-0005-0000-0000-000041060000}"/>
    <cellStyle name="Dziesiętny 3 4 5 4" xfId="1603" xr:uid="{00000000-0005-0000-0000-000042060000}"/>
    <cellStyle name="Dziesiętny 3 4 6" xfId="1604" xr:uid="{00000000-0005-0000-0000-000043060000}"/>
    <cellStyle name="Dziesiętny 3 4 7" xfId="1605" xr:uid="{00000000-0005-0000-0000-000044060000}"/>
    <cellStyle name="Dziesiętny 3 4 8" xfId="1606" xr:uid="{00000000-0005-0000-0000-000045060000}"/>
    <cellStyle name="Dziesiętny 3 5" xfId="1607" xr:uid="{00000000-0005-0000-0000-000046060000}"/>
    <cellStyle name="Dziesiętny 3 5 2" xfId="1608" xr:uid="{00000000-0005-0000-0000-000047060000}"/>
    <cellStyle name="Dziesiętny 3 5 2 2" xfId="1609" xr:uid="{00000000-0005-0000-0000-000048060000}"/>
    <cellStyle name="Dziesiętny 3 5 2 2 2" xfId="1610" xr:uid="{00000000-0005-0000-0000-000049060000}"/>
    <cellStyle name="Dziesiętny 3 5 2 2 3" xfId="1611" xr:uid="{00000000-0005-0000-0000-00004A060000}"/>
    <cellStyle name="Dziesiętny 3 5 2 2 4" xfId="1612" xr:uid="{00000000-0005-0000-0000-00004B060000}"/>
    <cellStyle name="Dziesiętny 3 5 2 3" xfId="1613" xr:uid="{00000000-0005-0000-0000-00004C060000}"/>
    <cellStyle name="Dziesiętny 3 5 2 3 2" xfId="1614" xr:uid="{00000000-0005-0000-0000-00004D060000}"/>
    <cellStyle name="Dziesiętny 3 5 2 3 3" xfId="1615" xr:uid="{00000000-0005-0000-0000-00004E060000}"/>
    <cellStyle name="Dziesiętny 3 5 2 3 4" xfId="1616" xr:uid="{00000000-0005-0000-0000-00004F060000}"/>
    <cellStyle name="Dziesiętny 3 5 2 4" xfId="1617" xr:uid="{00000000-0005-0000-0000-000050060000}"/>
    <cellStyle name="Dziesiętny 3 5 2 5" xfId="1618" xr:uid="{00000000-0005-0000-0000-000051060000}"/>
    <cellStyle name="Dziesiętny 3 5 2 6" xfId="1619" xr:uid="{00000000-0005-0000-0000-000052060000}"/>
    <cellStyle name="Dziesiętny 3 5 3" xfId="1620" xr:uid="{00000000-0005-0000-0000-000053060000}"/>
    <cellStyle name="Dziesiętny 3 5 3 2" xfId="1621" xr:uid="{00000000-0005-0000-0000-000054060000}"/>
    <cellStyle name="Dziesiętny 3 5 3 2 2" xfId="1622" xr:uid="{00000000-0005-0000-0000-000055060000}"/>
    <cellStyle name="Dziesiętny 3 5 3 2 3" xfId="1623" xr:uid="{00000000-0005-0000-0000-000056060000}"/>
    <cellStyle name="Dziesiętny 3 5 3 2 4" xfId="1624" xr:uid="{00000000-0005-0000-0000-000057060000}"/>
    <cellStyle name="Dziesiętny 3 5 3 3" xfId="1625" xr:uid="{00000000-0005-0000-0000-000058060000}"/>
    <cellStyle name="Dziesiętny 3 5 3 3 2" xfId="1626" xr:uid="{00000000-0005-0000-0000-000059060000}"/>
    <cellStyle name="Dziesiętny 3 5 3 3 3" xfId="1627" xr:uid="{00000000-0005-0000-0000-00005A060000}"/>
    <cellStyle name="Dziesiętny 3 5 3 3 4" xfId="1628" xr:uid="{00000000-0005-0000-0000-00005B060000}"/>
    <cellStyle name="Dziesiętny 3 5 3 4" xfId="1629" xr:uid="{00000000-0005-0000-0000-00005C060000}"/>
    <cellStyle name="Dziesiętny 3 5 3 5" xfId="1630" xr:uid="{00000000-0005-0000-0000-00005D060000}"/>
    <cellStyle name="Dziesiętny 3 5 3 6" xfId="1631" xr:uid="{00000000-0005-0000-0000-00005E060000}"/>
    <cellStyle name="Dziesiętny 3 5 4" xfId="1632" xr:uid="{00000000-0005-0000-0000-00005F060000}"/>
    <cellStyle name="Dziesiętny 3 5 4 2" xfId="1633" xr:uid="{00000000-0005-0000-0000-000060060000}"/>
    <cellStyle name="Dziesiętny 3 5 4 3" xfId="1634" xr:uid="{00000000-0005-0000-0000-000061060000}"/>
    <cellStyle name="Dziesiętny 3 5 4 4" xfId="1635" xr:uid="{00000000-0005-0000-0000-000062060000}"/>
    <cellStyle name="Dziesiętny 3 5 5" xfId="1636" xr:uid="{00000000-0005-0000-0000-000063060000}"/>
    <cellStyle name="Dziesiętny 3 5 5 2" xfId="1637" xr:uid="{00000000-0005-0000-0000-000064060000}"/>
    <cellStyle name="Dziesiętny 3 5 5 3" xfId="1638" xr:uid="{00000000-0005-0000-0000-000065060000}"/>
    <cellStyle name="Dziesiętny 3 5 5 4" xfId="1639" xr:uid="{00000000-0005-0000-0000-000066060000}"/>
    <cellStyle name="Dziesiętny 3 5 6" xfId="1640" xr:uid="{00000000-0005-0000-0000-000067060000}"/>
    <cellStyle name="Dziesiętny 3 5 7" xfId="1641" xr:uid="{00000000-0005-0000-0000-000068060000}"/>
    <cellStyle name="Dziesiętny 3 5 8" xfId="1642" xr:uid="{00000000-0005-0000-0000-000069060000}"/>
    <cellStyle name="Dziesiętny 3 6" xfId="1643" xr:uid="{00000000-0005-0000-0000-00006A060000}"/>
    <cellStyle name="Dziesiętny 3 6 2" xfId="1644" xr:uid="{00000000-0005-0000-0000-00006B060000}"/>
    <cellStyle name="Dziesiętny 3 6 2 2" xfId="1645" xr:uid="{00000000-0005-0000-0000-00006C060000}"/>
    <cellStyle name="Dziesiętny 3 6 2 2 2" xfId="1646" xr:uid="{00000000-0005-0000-0000-00006D060000}"/>
    <cellStyle name="Dziesiętny 3 6 2 2 3" xfId="1647" xr:uid="{00000000-0005-0000-0000-00006E060000}"/>
    <cellStyle name="Dziesiętny 3 6 2 2 4" xfId="1648" xr:uid="{00000000-0005-0000-0000-00006F060000}"/>
    <cellStyle name="Dziesiętny 3 6 2 3" xfId="1649" xr:uid="{00000000-0005-0000-0000-000070060000}"/>
    <cellStyle name="Dziesiętny 3 6 2 3 2" xfId="1650" xr:uid="{00000000-0005-0000-0000-000071060000}"/>
    <cellStyle name="Dziesiętny 3 6 2 3 3" xfId="1651" xr:uid="{00000000-0005-0000-0000-000072060000}"/>
    <cellStyle name="Dziesiętny 3 6 2 3 4" xfId="1652" xr:uid="{00000000-0005-0000-0000-000073060000}"/>
    <cellStyle name="Dziesiętny 3 6 2 4" xfId="1653" xr:uid="{00000000-0005-0000-0000-000074060000}"/>
    <cellStyle name="Dziesiętny 3 6 2 5" xfId="1654" xr:uid="{00000000-0005-0000-0000-000075060000}"/>
    <cellStyle name="Dziesiętny 3 6 2 6" xfId="1655" xr:uid="{00000000-0005-0000-0000-000076060000}"/>
    <cellStyle name="Dziesiętny 3 6 3" xfId="1656" xr:uid="{00000000-0005-0000-0000-000077060000}"/>
    <cellStyle name="Dziesiętny 3 6 3 2" xfId="1657" xr:uid="{00000000-0005-0000-0000-000078060000}"/>
    <cellStyle name="Dziesiętny 3 6 3 2 2" xfId="1658" xr:uid="{00000000-0005-0000-0000-000079060000}"/>
    <cellStyle name="Dziesiętny 3 6 3 2 3" xfId="1659" xr:uid="{00000000-0005-0000-0000-00007A060000}"/>
    <cellStyle name="Dziesiętny 3 6 3 2 4" xfId="1660" xr:uid="{00000000-0005-0000-0000-00007B060000}"/>
    <cellStyle name="Dziesiętny 3 6 3 3" xfId="1661" xr:uid="{00000000-0005-0000-0000-00007C060000}"/>
    <cellStyle name="Dziesiętny 3 6 3 3 2" xfId="1662" xr:uid="{00000000-0005-0000-0000-00007D060000}"/>
    <cellStyle name="Dziesiętny 3 6 3 3 3" xfId="1663" xr:uid="{00000000-0005-0000-0000-00007E060000}"/>
    <cellStyle name="Dziesiętny 3 6 3 3 4" xfId="1664" xr:uid="{00000000-0005-0000-0000-00007F060000}"/>
    <cellStyle name="Dziesiętny 3 6 3 4" xfId="1665" xr:uid="{00000000-0005-0000-0000-000080060000}"/>
    <cellStyle name="Dziesiętny 3 6 3 5" xfId="1666" xr:uid="{00000000-0005-0000-0000-000081060000}"/>
    <cellStyle name="Dziesiętny 3 6 3 6" xfId="1667" xr:uid="{00000000-0005-0000-0000-000082060000}"/>
    <cellStyle name="Dziesiętny 3 6 4" xfId="1668" xr:uid="{00000000-0005-0000-0000-000083060000}"/>
    <cellStyle name="Dziesiętny 3 6 4 2" xfId="1669" xr:uid="{00000000-0005-0000-0000-000084060000}"/>
    <cellStyle name="Dziesiętny 3 6 4 3" xfId="1670" xr:uid="{00000000-0005-0000-0000-000085060000}"/>
    <cellStyle name="Dziesiętny 3 6 4 4" xfId="1671" xr:uid="{00000000-0005-0000-0000-000086060000}"/>
    <cellStyle name="Dziesiętny 3 6 5" xfId="1672" xr:uid="{00000000-0005-0000-0000-000087060000}"/>
    <cellStyle name="Dziesiętny 3 6 5 2" xfId="1673" xr:uid="{00000000-0005-0000-0000-000088060000}"/>
    <cellStyle name="Dziesiętny 3 6 5 3" xfId="1674" xr:uid="{00000000-0005-0000-0000-000089060000}"/>
    <cellStyle name="Dziesiętny 3 6 5 4" xfId="1675" xr:uid="{00000000-0005-0000-0000-00008A060000}"/>
    <cellStyle name="Dziesiętny 3 6 6" xfId="1676" xr:uid="{00000000-0005-0000-0000-00008B060000}"/>
    <cellStyle name="Dziesiętny 3 6 7" xfId="1677" xr:uid="{00000000-0005-0000-0000-00008C060000}"/>
    <cellStyle name="Dziesiętny 3 6 8" xfId="1678" xr:uid="{00000000-0005-0000-0000-00008D060000}"/>
    <cellStyle name="Dziesiętny 3 7" xfId="1679" xr:uid="{00000000-0005-0000-0000-00008E060000}"/>
    <cellStyle name="Dziesiętny 3 7 2" xfId="1680" xr:uid="{00000000-0005-0000-0000-00008F060000}"/>
    <cellStyle name="Dziesiętny 3 7 2 2" xfId="1681" xr:uid="{00000000-0005-0000-0000-000090060000}"/>
    <cellStyle name="Dziesiętny 3 7 2 3" xfId="1682" xr:uid="{00000000-0005-0000-0000-000091060000}"/>
    <cellStyle name="Dziesiętny 3 7 2 4" xfId="1683" xr:uid="{00000000-0005-0000-0000-000092060000}"/>
    <cellStyle name="Dziesiętny 3 7 3" xfId="1684" xr:uid="{00000000-0005-0000-0000-000093060000}"/>
    <cellStyle name="Dziesiętny 3 7 3 2" xfId="1685" xr:uid="{00000000-0005-0000-0000-000094060000}"/>
    <cellStyle name="Dziesiętny 3 7 3 3" xfId="1686" xr:uid="{00000000-0005-0000-0000-000095060000}"/>
    <cellStyle name="Dziesiętny 3 7 3 4" xfId="1687" xr:uid="{00000000-0005-0000-0000-000096060000}"/>
    <cellStyle name="Dziesiętny 3 7 4" xfId="1688" xr:uid="{00000000-0005-0000-0000-000097060000}"/>
    <cellStyle name="Dziesiętny 3 7 5" xfId="1689" xr:uid="{00000000-0005-0000-0000-000098060000}"/>
    <cellStyle name="Dziesiętny 3 7 6" xfId="1690" xr:uid="{00000000-0005-0000-0000-000099060000}"/>
    <cellStyle name="Dziesiętny 3 8" xfId="1691" xr:uid="{00000000-0005-0000-0000-00009A060000}"/>
    <cellStyle name="Dziesiętny 3 8 2" xfId="1692" xr:uid="{00000000-0005-0000-0000-00009B060000}"/>
    <cellStyle name="Dziesiętny 3 8 2 2" xfId="1693" xr:uid="{00000000-0005-0000-0000-00009C060000}"/>
    <cellStyle name="Dziesiętny 3 8 2 3" xfId="1694" xr:uid="{00000000-0005-0000-0000-00009D060000}"/>
    <cellStyle name="Dziesiętny 3 8 2 4" xfId="1695" xr:uid="{00000000-0005-0000-0000-00009E060000}"/>
    <cellStyle name="Dziesiętny 3 8 3" xfId="1696" xr:uid="{00000000-0005-0000-0000-00009F060000}"/>
    <cellStyle name="Dziesiętny 3 8 3 2" xfId="1697" xr:uid="{00000000-0005-0000-0000-0000A0060000}"/>
    <cellStyle name="Dziesiętny 3 8 3 3" xfId="1698" xr:uid="{00000000-0005-0000-0000-0000A1060000}"/>
    <cellStyle name="Dziesiętny 3 8 3 4" xfId="1699" xr:uid="{00000000-0005-0000-0000-0000A2060000}"/>
    <cellStyle name="Dziesiętny 3 8 4" xfId="1700" xr:uid="{00000000-0005-0000-0000-0000A3060000}"/>
    <cellStyle name="Dziesiętny 3 8 5" xfId="1701" xr:uid="{00000000-0005-0000-0000-0000A4060000}"/>
    <cellStyle name="Dziesiętny 3 8 6" xfId="1702" xr:uid="{00000000-0005-0000-0000-0000A5060000}"/>
    <cellStyle name="Dziesiętny 3 9" xfId="1703" xr:uid="{00000000-0005-0000-0000-0000A6060000}"/>
    <cellStyle name="Dziesiętny 3 9 2" xfId="1704" xr:uid="{00000000-0005-0000-0000-0000A7060000}"/>
    <cellStyle name="Dziesiętny 3 9 3" xfId="1705" xr:uid="{00000000-0005-0000-0000-0000A8060000}"/>
    <cellStyle name="Dziesiętny 3 9 4" xfId="1706" xr:uid="{00000000-0005-0000-0000-0000A9060000}"/>
    <cellStyle name="Dziesiętny 30" xfId="1707" xr:uid="{00000000-0005-0000-0000-0000AA060000}"/>
    <cellStyle name="Dziesiętny 30 2" xfId="1708" xr:uid="{00000000-0005-0000-0000-0000AB060000}"/>
    <cellStyle name="Dziesiętny 30 2 2" xfId="1709" xr:uid="{00000000-0005-0000-0000-0000AC060000}"/>
    <cellStyle name="Dziesiętny 30 3" xfId="1710" xr:uid="{00000000-0005-0000-0000-0000AD060000}"/>
    <cellStyle name="Dziesiętny 30 3 2" xfId="1711" xr:uid="{00000000-0005-0000-0000-0000AE060000}"/>
    <cellStyle name="Dziesiętny 30 4" xfId="1712" xr:uid="{00000000-0005-0000-0000-0000AF060000}"/>
    <cellStyle name="Dziesiętny 30 5" xfId="1713" xr:uid="{00000000-0005-0000-0000-0000B0060000}"/>
    <cellStyle name="Dziesiętny 30 6" xfId="1714" xr:uid="{00000000-0005-0000-0000-0000B1060000}"/>
    <cellStyle name="Dziesiętny 31" xfId="1715" xr:uid="{00000000-0005-0000-0000-0000B2060000}"/>
    <cellStyle name="Dziesiętny 31 2" xfId="1716" xr:uid="{00000000-0005-0000-0000-0000B3060000}"/>
    <cellStyle name="Dziesiętny 31 2 2" xfId="1717" xr:uid="{00000000-0005-0000-0000-0000B4060000}"/>
    <cellStyle name="Dziesiętny 31 3" xfId="1718" xr:uid="{00000000-0005-0000-0000-0000B5060000}"/>
    <cellStyle name="Dziesiętny 31 3 2" xfId="1719" xr:uid="{00000000-0005-0000-0000-0000B6060000}"/>
    <cellStyle name="Dziesiętny 31 4" xfId="1720" xr:uid="{00000000-0005-0000-0000-0000B7060000}"/>
    <cellStyle name="Dziesiętny 31 5" xfId="1721" xr:uid="{00000000-0005-0000-0000-0000B8060000}"/>
    <cellStyle name="Dziesiętny 31 6" xfId="1722" xr:uid="{00000000-0005-0000-0000-0000B9060000}"/>
    <cellStyle name="Dziesiętny 32" xfId="1723" xr:uid="{00000000-0005-0000-0000-0000BA060000}"/>
    <cellStyle name="Dziesiętny 32 2" xfId="1724" xr:uid="{00000000-0005-0000-0000-0000BB060000}"/>
    <cellStyle name="Dziesiętny 32 3" xfId="1725" xr:uid="{00000000-0005-0000-0000-0000BC060000}"/>
    <cellStyle name="Dziesiętny 32 4" xfId="1726" xr:uid="{00000000-0005-0000-0000-0000BD060000}"/>
    <cellStyle name="Dziesiętny 33" xfId="1727" xr:uid="{00000000-0005-0000-0000-0000BE060000}"/>
    <cellStyle name="Dziesiętny 33 2" xfId="1728" xr:uid="{00000000-0005-0000-0000-0000BF060000}"/>
    <cellStyle name="Dziesiętny 33 2 2" xfId="1729" xr:uid="{00000000-0005-0000-0000-0000C0060000}"/>
    <cellStyle name="Dziesiętny 33 3" xfId="1730" xr:uid="{00000000-0005-0000-0000-0000C1060000}"/>
    <cellStyle name="Dziesiętny 33 3 2" xfId="1731" xr:uid="{00000000-0005-0000-0000-0000C2060000}"/>
    <cellStyle name="Dziesiętny 33 4" xfId="1732" xr:uid="{00000000-0005-0000-0000-0000C3060000}"/>
    <cellStyle name="Dziesiętny 33 5" xfId="1733" xr:uid="{00000000-0005-0000-0000-0000C4060000}"/>
    <cellStyle name="Dziesiętny 33 6" xfId="1734" xr:uid="{00000000-0005-0000-0000-0000C5060000}"/>
    <cellStyle name="Dziesiętny 34" xfId="1735" xr:uid="{00000000-0005-0000-0000-0000C6060000}"/>
    <cellStyle name="Dziesiętny 34 2" xfId="1736" xr:uid="{00000000-0005-0000-0000-0000C7060000}"/>
    <cellStyle name="Dziesiętny 34 3" xfId="1737" xr:uid="{00000000-0005-0000-0000-0000C8060000}"/>
    <cellStyle name="Dziesiętny 35" xfId="1738" xr:uid="{00000000-0005-0000-0000-0000C9060000}"/>
    <cellStyle name="Dziesiętny 35 2" xfId="1739" xr:uid="{00000000-0005-0000-0000-0000CA060000}"/>
    <cellStyle name="Dziesiętny 35 2 2" xfId="1740" xr:uid="{00000000-0005-0000-0000-0000CB060000}"/>
    <cellStyle name="Dziesiętny 35 3" xfId="1741" xr:uid="{00000000-0005-0000-0000-0000CC060000}"/>
    <cellStyle name="Dziesiętny 35 4" xfId="1742" xr:uid="{00000000-0005-0000-0000-0000CD060000}"/>
    <cellStyle name="Dziesiętny 35 5" xfId="1743" xr:uid="{00000000-0005-0000-0000-0000CE060000}"/>
    <cellStyle name="Dziesiętny 36" xfId="1744" xr:uid="{00000000-0005-0000-0000-0000CF060000}"/>
    <cellStyle name="Dziesiętny 36 2" xfId="1745" xr:uid="{00000000-0005-0000-0000-0000D0060000}"/>
    <cellStyle name="Dziesiętny 37" xfId="1746" xr:uid="{00000000-0005-0000-0000-0000D1060000}"/>
    <cellStyle name="Dziesiętny 38" xfId="1747" xr:uid="{00000000-0005-0000-0000-0000D2060000}"/>
    <cellStyle name="Dziesiętny 39" xfId="1748" xr:uid="{00000000-0005-0000-0000-0000D3060000}"/>
    <cellStyle name="Dziesiętny 4" xfId="1749" xr:uid="{00000000-0005-0000-0000-0000D4060000}"/>
    <cellStyle name="Dziesiętny 4 10" xfId="1750" xr:uid="{00000000-0005-0000-0000-0000D5060000}"/>
    <cellStyle name="Dziesiętny 4 11" xfId="1751" xr:uid="{00000000-0005-0000-0000-0000D6060000}"/>
    <cellStyle name="Dziesiętny 4 12" xfId="1752" xr:uid="{00000000-0005-0000-0000-0000D7060000}"/>
    <cellStyle name="Dziesiętny 4 12 2" xfId="1753" xr:uid="{00000000-0005-0000-0000-0000D8060000}"/>
    <cellStyle name="Dziesiętny 4 13" xfId="1754" xr:uid="{00000000-0005-0000-0000-0000D9060000}"/>
    <cellStyle name="Dziesiętny 4 14" xfId="1755" xr:uid="{00000000-0005-0000-0000-0000DA060000}"/>
    <cellStyle name="Dziesiętny 4 2" xfId="1756" xr:uid="{00000000-0005-0000-0000-0000DB060000}"/>
    <cellStyle name="Dziesiętny 4 2 10" xfId="1757" xr:uid="{00000000-0005-0000-0000-0000DC060000}"/>
    <cellStyle name="Dziesiętny 4 2 2" xfId="1758" xr:uid="{00000000-0005-0000-0000-0000DD060000}"/>
    <cellStyle name="Dziesiętny 4 2 2 2" xfId="1759" xr:uid="{00000000-0005-0000-0000-0000DE060000}"/>
    <cellStyle name="Dziesiętny 4 2 2 2 2" xfId="1760" xr:uid="{00000000-0005-0000-0000-0000DF060000}"/>
    <cellStyle name="Dziesiętny 4 2 2 2 2 2" xfId="1761" xr:uid="{00000000-0005-0000-0000-0000E0060000}"/>
    <cellStyle name="Dziesiętny 4 2 2 2 2 3" xfId="1762" xr:uid="{00000000-0005-0000-0000-0000E1060000}"/>
    <cellStyle name="Dziesiętny 4 2 2 2 2 4" xfId="1763" xr:uid="{00000000-0005-0000-0000-0000E2060000}"/>
    <cellStyle name="Dziesiętny 4 2 2 2 3" xfId="1764" xr:uid="{00000000-0005-0000-0000-0000E3060000}"/>
    <cellStyle name="Dziesiętny 4 2 2 2 3 2" xfId="1765" xr:uid="{00000000-0005-0000-0000-0000E4060000}"/>
    <cellStyle name="Dziesiętny 4 2 2 2 3 3" xfId="1766" xr:uid="{00000000-0005-0000-0000-0000E5060000}"/>
    <cellStyle name="Dziesiętny 4 2 2 2 3 4" xfId="1767" xr:uid="{00000000-0005-0000-0000-0000E6060000}"/>
    <cellStyle name="Dziesiętny 4 2 2 2 4" xfId="1768" xr:uid="{00000000-0005-0000-0000-0000E7060000}"/>
    <cellStyle name="Dziesiętny 4 2 2 2 5" xfId="1769" xr:uid="{00000000-0005-0000-0000-0000E8060000}"/>
    <cellStyle name="Dziesiętny 4 2 2 2 6" xfId="1770" xr:uid="{00000000-0005-0000-0000-0000E9060000}"/>
    <cellStyle name="Dziesiętny 4 2 2 3" xfId="1771" xr:uid="{00000000-0005-0000-0000-0000EA060000}"/>
    <cellStyle name="Dziesiętny 4 2 2 3 2" xfId="1772" xr:uid="{00000000-0005-0000-0000-0000EB060000}"/>
    <cellStyle name="Dziesiętny 4 2 2 3 2 2" xfId="1773" xr:uid="{00000000-0005-0000-0000-0000EC060000}"/>
    <cellStyle name="Dziesiętny 4 2 2 3 2 3" xfId="1774" xr:uid="{00000000-0005-0000-0000-0000ED060000}"/>
    <cellStyle name="Dziesiętny 4 2 2 3 2 4" xfId="1775" xr:uid="{00000000-0005-0000-0000-0000EE060000}"/>
    <cellStyle name="Dziesiętny 4 2 2 3 3" xfId="1776" xr:uid="{00000000-0005-0000-0000-0000EF060000}"/>
    <cellStyle name="Dziesiętny 4 2 2 3 3 2" xfId="1777" xr:uid="{00000000-0005-0000-0000-0000F0060000}"/>
    <cellStyle name="Dziesiętny 4 2 2 3 3 3" xfId="1778" xr:uid="{00000000-0005-0000-0000-0000F1060000}"/>
    <cellStyle name="Dziesiętny 4 2 2 3 3 4" xfId="1779" xr:uid="{00000000-0005-0000-0000-0000F2060000}"/>
    <cellStyle name="Dziesiętny 4 2 2 3 4" xfId="1780" xr:uid="{00000000-0005-0000-0000-0000F3060000}"/>
    <cellStyle name="Dziesiętny 4 2 2 3 5" xfId="1781" xr:uid="{00000000-0005-0000-0000-0000F4060000}"/>
    <cellStyle name="Dziesiętny 4 2 2 3 6" xfId="1782" xr:uid="{00000000-0005-0000-0000-0000F5060000}"/>
    <cellStyle name="Dziesiętny 4 2 2 4" xfId="1783" xr:uid="{00000000-0005-0000-0000-0000F6060000}"/>
    <cellStyle name="Dziesiętny 4 2 2 4 2" xfId="1784" xr:uid="{00000000-0005-0000-0000-0000F7060000}"/>
    <cellStyle name="Dziesiętny 4 2 2 4 3" xfId="1785" xr:uid="{00000000-0005-0000-0000-0000F8060000}"/>
    <cellStyle name="Dziesiętny 4 2 2 4 4" xfId="1786" xr:uid="{00000000-0005-0000-0000-0000F9060000}"/>
    <cellStyle name="Dziesiętny 4 2 2 5" xfId="1787" xr:uid="{00000000-0005-0000-0000-0000FA060000}"/>
    <cellStyle name="Dziesiętny 4 2 2 5 2" xfId="1788" xr:uid="{00000000-0005-0000-0000-0000FB060000}"/>
    <cellStyle name="Dziesiętny 4 2 2 5 3" xfId="1789" xr:uid="{00000000-0005-0000-0000-0000FC060000}"/>
    <cellStyle name="Dziesiętny 4 2 2 5 4" xfId="1790" xr:uid="{00000000-0005-0000-0000-0000FD060000}"/>
    <cellStyle name="Dziesiętny 4 2 2 6" xfId="1791" xr:uid="{00000000-0005-0000-0000-0000FE060000}"/>
    <cellStyle name="Dziesiętny 4 2 2 7" xfId="1792" xr:uid="{00000000-0005-0000-0000-0000FF060000}"/>
    <cellStyle name="Dziesiętny 4 2 2 8" xfId="1793" xr:uid="{00000000-0005-0000-0000-000000070000}"/>
    <cellStyle name="Dziesiętny 4 2 3" xfId="1794" xr:uid="{00000000-0005-0000-0000-000001070000}"/>
    <cellStyle name="Dziesiętny 4 2 3 2" xfId="1795" xr:uid="{00000000-0005-0000-0000-000002070000}"/>
    <cellStyle name="Dziesiętny 4 2 3 2 2" xfId="1796" xr:uid="{00000000-0005-0000-0000-000003070000}"/>
    <cellStyle name="Dziesiętny 4 2 3 2 2 2" xfId="1797" xr:uid="{00000000-0005-0000-0000-000004070000}"/>
    <cellStyle name="Dziesiętny 4 2 3 2 2 3" xfId="1798" xr:uid="{00000000-0005-0000-0000-000005070000}"/>
    <cellStyle name="Dziesiętny 4 2 3 2 2 4" xfId="1799" xr:uid="{00000000-0005-0000-0000-000006070000}"/>
    <cellStyle name="Dziesiętny 4 2 3 2 3" xfId="1800" xr:uid="{00000000-0005-0000-0000-000007070000}"/>
    <cellStyle name="Dziesiętny 4 2 3 2 3 2" xfId="1801" xr:uid="{00000000-0005-0000-0000-000008070000}"/>
    <cellStyle name="Dziesiętny 4 2 3 2 3 3" xfId="1802" xr:uid="{00000000-0005-0000-0000-000009070000}"/>
    <cellStyle name="Dziesiętny 4 2 3 2 3 4" xfId="1803" xr:uid="{00000000-0005-0000-0000-00000A070000}"/>
    <cellStyle name="Dziesiętny 4 2 3 2 4" xfId="1804" xr:uid="{00000000-0005-0000-0000-00000B070000}"/>
    <cellStyle name="Dziesiętny 4 2 3 2 5" xfId="1805" xr:uid="{00000000-0005-0000-0000-00000C070000}"/>
    <cellStyle name="Dziesiętny 4 2 3 2 6" xfId="1806" xr:uid="{00000000-0005-0000-0000-00000D070000}"/>
    <cellStyle name="Dziesiętny 4 2 3 3" xfId="1807" xr:uid="{00000000-0005-0000-0000-00000E070000}"/>
    <cellStyle name="Dziesiętny 4 2 3 3 2" xfId="1808" xr:uid="{00000000-0005-0000-0000-00000F070000}"/>
    <cellStyle name="Dziesiętny 4 2 3 3 2 2" xfId="1809" xr:uid="{00000000-0005-0000-0000-000010070000}"/>
    <cellStyle name="Dziesiętny 4 2 3 3 2 3" xfId="1810" xr:uid="{00000000-0005-0000-0000-000011070000}"/>
    <cellStyle name="Dziesiętny 4 2 3 3 2 4" xfId="1811" xr:uid="{00000000-0005-0000-0000-000012070000}"/>
    <cellStyle name="Dziesiętny 4 2 3 3 3" xfId="1812" xr:uid="{00000000-0005-0000-0000-000013070000}"/>
    <cellStyle name="Dziesiętny 4 2 3 3 3 2" xfId="1813" xr:uid="{00000000-0005-0000-0000-000014070000}"/>
    <cellStyle name="Dziesiętny 4 2 3 3 3 3" xfId="1814" xr:uid="{00000000-0005-0000-0000-000015070000}"/>
    <cellStyle name="Dziesiętny 4 2 3 3 3 4" xfId="1815" xr:uid="{00000000-0005-0000-0000-000016070000}"/>
    <cellStyle name="Dziesiętny 4 2 3 3 4" xfId="1816" xr:uid="{00000000-0005-0000-0000-000017070000}"/>
    <cellStyle name="Dziesiętny 4 2 3 3 5" xfId="1817" xr:uid="{00000000-0005-0000-0000-000018070000}"/>
    <cellStyle name="Dziesiętny 4 2 3 3 6" xfId="1818" xr:uid="{00000000-0005-0000-0000-000019070000}"/>
    <cellStyle name="Dziesiętny 4 2 3 4" xfId="1819" xr:uid="{00000000-0005-0000-0000-00001A070000}"/>
    <cellStyle name="Dziesiętny 4 2 3 4 2" xfId="1820" xr:uid="{00000000-0005-0000-0000-00001B070000}"/>
    <cellStyle name="Dziesiętny 4 2 3 4 3" xfId="1821" xr:uid="{00000000-0005-0000-0000-00001C070000}"/>
    <cellStyle name="Dziesiętny 4 2 3 4 4" xfId="1822" xr:uid="{00000000-0005-0000-0000-00001D070000}"/>
    <cellStyle name="Dziesiętny 4 2 3 5" xfId="1823" xr:uid="{00000000-0005-0000-0000-00001E070000}"/>
    <cellStyle name="Dziesiętny 4 2 3 5 2" xfId="1824" xr:uid="{00000000-0005-0000-0000-00001F070000}"/>
    <cellStyle name="Dziesiętny 4 2 3 5 3" xfId="1825" xr:uid="{00000000-0005-0000-0000-000020070000}"/>
    <cellStyle name="Dziesiętny 4 2 3 5 4" xfId="1826" xr:uid="{00000000-0005-0000-0000-000021070000}"/>
    <cellStyle name="Dziesiętny 4 2 3 6" xfId="1827" xr:uid="{00000000-0005-0000-0000-000022070000}"/>
    <cellStyle name="Dziesiętny 4 2 3 7" xfId="1828" xr:uid="{00000000-0005-0000-0000-000023070000}"/>
    <cellStyle name="Dziesiętny 4 2 3 8" xfId="1829" xr:uid="{00000000-0005-0000-0000-000024070000}"/>
    <cellStyle name="Dziesiętny 4 2 4" xfId="1830" xr:uid="{00000000-0005-0000-0000-000025070000}"/>
    <cellStyle name="Dziesiętny 4 2 4 2" xfId="1831" xr:uid="{00000000-0005-0000-0000-000026070000}"/>
    <cellStyle name="Dziesiętny 4 2 4 2 2" xfId="1832" xr:uid="{00000000-0005-0000-0000-000027070000}"/>
    <cellStyle name="Dziesiętny 4 2 4 2 3" xfId="1833" xr:uid="{00000000-0005-0000-0000-000028070000}"/>
    <cellStyle name="Dziesiętny 4 2 4 2 4" xfId="1834" xr:uid="{00000000-0005-0000-0000-000029070000}"/>
    <cellStyle name="Dziesiętny 4 2 4 3" xfId="1835" xr:uid="{00000000-0005-0000-0000-00002A070000}"/>
    <cellStyle name="Dziesiętny 4 2 4 3 2" xfId="1836" xr:uid="{00000000-0005-0000-0000-00002B070000}"/>
    <cellStyle name="Dziesiętny 4 2 4 3 3" xfId="1837" xr:uid="{00000000-0005-0000-0000-00002C070000}"/>
    <cellStyle name="Dziesiętny 4 2 4 3 4" xfId="1838" xr:uid="{00000000-0005-0000-0000-00002D070000}"/>
    <cellStyle name="Dziesiętny 4 2 4 4" xfId="1839" xr:uid="{00000000-0005-0000-0000-00002E070000}"/>
    <cellStyle name="Dziesiętny 4 2 4 5" xfId="1840" xr:uid="{00000000-0005-0000-0000-00002F070000}"/>
    <cellStyle name="Dziesiętny 4 2 4 6" xfId="1841" xr:uid="{00000000-0005-0000-0000-000030070000}"/>
    <cellStyle name="Dziesiętny 4 2 5" xfId="1842" xr:uid="{00000000-0005-0000-0000-000031070000}"/>
    <cellStyle name="Dziesiętny 4 2 5 2" xfId="1843" xr:uid="{00000000-0005-0000-0000-000032070000}"/>
    <cellStyle name="Dziesiętny 4 2 5 2 2" xfId="1844" xr:uid="{00000000-0005-0000-0000-000033070000}"/>
    <cellStyle name="Dziesiętny 4 2 5 2 3" xfId="1845" xr:uid="{00000000-0005-0000-0000-000034070000}"/>
    <cellStyle name="Dziesiętny 4 2 5 2 4" xfId="1846" xr:uid="{00000000-0005-0000-0000-000035070000}"/>
    <cellStyle name="Dziesiętny 4 2 5 3" xfId="1847" xr:uid="{00000000-0005-0000-0000-000036070000}"/>
    <cellStyle name="Dziesiętny 4 2 5 3 2" xfId="1848" xr:uid="{00000000-0005-0000-0000-000037070000}"/>
    <cellStyle name="Dziesiętny 4 2 5 3 3" xfId="1849" xr:uid="{00000000-0005-0000-0000-000038070000}"/>
    <cellStyle name="Dziesiętny 4 2 5 3 4" xfId="1850" xr:uid="{00000000-0005-0000-0000-000039070000}"/>
    <cellStyle name="Dziesiętny 4 2 5 4" xfId="1851" xr:uid="{00000000-0005-0000-0000-00003A070000}"/>
    <cellStyle name="Dziesiętny 4 2 5 5" xfId="1852" xr:uid="{00000000-0005-0000-0000-00003B070000}"/>
    <cellStyle name="Dziesiętny 4 2 5 6" xfId="1853" xr:uid="{00000000-0005-0000-0000-00003C070000}"/>
    <cellStyle name="Dziesiętny 4 2 6" xfId="1854" xr:uid="{00000000-0005-0000-0000-00003D070000}"/>
    <cellStyle name="Dziesiętny 4 2 6 2" xfId="1855" xr:uid="{00000000-0005-0000-0000-00003E070000}"/>
    <cellStyle name="Dziesiętny 4 2 6 3" xfId="1856" xr:uid="{00000000-0005-0000-0000-00003F070000}"/>
    <cellStyle name="Dziesiętny 4 2 6 4" xfId="1857" xr:uid="{00000000-0005-0000-0000-000040070000}"/>
    <cellStyle name="Dziesiętny 4 2 7" xfId="1858" xr:uid="{00000000-0005-0000-0000-000041070000}"/>
    <cellStyle name="Dziesiętny 4 2 7 2" xfId="1859" xr:uid="{00000000-0005-0000-0000-000042070000}"/>
    <cellStyle name="Dziesiętny 4 2 7 3" xfId="1860" xr:uid="{00000000-0005-0000-0000-000043070000}"/>
    <cellStyle name="Dziesiętny 4 2 7 4" xfId="1861" xr:uid="{00000000-0005-0000-0000-000044070000}"/>
    <cellStyle name="Dziesiętny 4 2 8" xfId="1862" xr:uid="{00000000-0005-0000-0000-000045070000}"/>
    <cellStyle name="Dziesiętny 4 2 9" xfId="1863" xr:uid="{00000000-0005-0000-0000-000046070000}"/>
    <cellStyle name="Dziesiętny 4 3" xfId="1864" xr:uid="{00000000-0005-0000-0000-000047070000}"/>
    <cellStyle name="Dziesiętny 4 3 2" xfId="1865" xr:uid="{00000000-0005-0000-0000-000048070000}"/>
    <cellStyle name="Dziesiętny 4 3 2 2" xfId="1866" xr:uid="{00000000-0005-0000-0000-000049070000}"/>
    <cellStyle name="Dziesiętny 4 3 2 2 2" xfId="1867" xr:uid="{00000000-0005-0000-0000-00004A070000}"/>
    <cellStyle name="Dziesiętny 4 3 2 2 2 2" xfId="1868" xr:uid="{00000000-0005-0000-0000-00004B070000}"/>
    <cellStyle name="Dziesiętny 4 3 2 2 2 3" xfId="1869" xr:uid="{00000000-0005-0000-0000-00004C070000}"/>
    <cellStyle name="Dziesiętny 4 3 2 2 2 4" xfId="1870" xr:uid="{00000000-0005-0000-0000-00004D070000}"/>
    <cellStyle name="Dziesiętny 4 3 2 2 3" xfId="1871" xr:uid="{00000000-0005-0000-0000-00004E070000}"/>
    <cellStyle name="Dziesiętny 4 3 2 2 3 2" xfId="1872" xr:uid="{00000000-0005-0000-0000-00004F070000}"/>
    <cellStyle name="Dziesiętny 4 3 2 2 3 3" xfId="1873" xr:uid="{00000000-0005-0000-0000-000050070000}"/>
    <cellStyle name="Dziesiętny 4 3 2 2 3 4" xfId="1874" xr:uid="{00000000-0005-0000-0000-000051070000}"/>
    <cellStyle name="Dziesiętny 4 3 2 2 4" xfId="1875" xr:uid="{00000000-0005-0000-0000-000052070000}"/>
    <cellStyle name="Dziesiętny 4 3 2 2 5" xfId="1876" xr:uid="{00000000-0005-0000-0000-000053070000}"/>
    <cellStyle name="Dziesiętny 4 3 2 2 6" xfId="1877" xr:uid="{00000000-0005-0000-0000-000054070000}"/>
    <cellStyle name="Dziesiętny 4 3 2 3" xfId="1878" xr:uid="{00000000-0005-0000-0000-000055070000}"/>
    <cellStyle name="Dziesiętny 4 3 2 3 2" xfId="1879" xr:uid="{00000000-0005-0000-0000-000056070000}"/>
    <cellStyle name="Dziesiętny 4 3 2 3 2 2" xfId="1880" xr:uid="{00000000-0005-0000-0000-000057070000}"/>
    <cellStyle name="Dziesiętny 4 3 2 3 2 3" xfId="1881" xr:uid="{00000000-0005-0000-0000-000058070000}"/>
    <cellStyle name="Dziesiętny 4 3 2 3 2 4" xfId="1882" xr:uid="{00000000-0005-0000-0000-000059070000}"/>
    <cellStyle name="Dziesiętny 4 3 2 3 3" xfId="1883" xr:uid="{00000000-0005-0000-0000-00005A070000}"/>
    <cellStyle name="Dziesiętny 4 3 2 3 3 2" xfId="1884" xr:uid="{00000000-0005-0000-0000-00005B070000}"/>
    <cellStyle name="Dziesiętny 4 3 2 3 3 3" xfId="1885" xr:uid="{00000000-0005-0000-0000-00005C070000}"/>
    <cellStyle name="Dziesiętny 4 3 2 3 3 4" xfId="1886" xr:uid="{00000000-0005-0000-0000-00005D070000}"/>
    <cellStyle name="Dziesiętny 4 3 2 3 4" xfId="1887" xr:uid="{00000000-0005-0000-0000-00005E070000}"/>
    <cellStyle name="Dziesiętny 4 3 2 3 5" xfId="1888" xr:uid="{00000000-0005-0000-0000-00005F070000}"/>
    <cellStyle name="Dziesiętny 4 3 2 3 6" xfId="1889" xr:uid="{00000000-0005-0000-0000-000060070000}"/>
    <cellStyle name="Dziesiętny 4 3 2 4" xfId="1890" xr:uid="{00000000-0005-0000-0000-000061070000}"/>
    <cellStyle name="Dziesiętny 4 3 2 4 2" xfId="1891" xr:uid="{00000000-0005-0000-0000-000062070000}"/>
    <cellStyle name="Dziesiętny 4 3 2 4 3" xfId="1892" xr:uid="{00000000-0005-0000-0000-000063070000}"/>
    <cellStyle name="Dziesiętny 4 3 2 4 4" xfId="1893" xr:uid="{00000000-0005-0000-0000-000064070000}"/>
    <cellStyle name="Dziesiętny 4 3 2 5" xfId="1894" xr:uid="{00000000-0005-0000-0000-000065070000}"/>
    <cellStyle name="Dziesiętny 4 3 2 5 2" xfId="1895" xr:uid="{00000000-0005-0000-0000-000066070000}"/>
    <cellStyle name="Dziesiętny 4 3 2 5 3" xfId="1896" xr:uid="{00000000-0005-0000-0000-000067070000}"/>
    <cellStyle name="Dziesiętny 4 3 2 5 4" xfId="1897" xr:uid="{00000000-0005-0000-0000-000068070000}"/>
    <cellStyle name="Dziesiętny 4 3 2 6" xfId="1898" xr:uid="{00000000-0005-0000-0000-000069070000}"/>
    <cellStyle name="Dziesiętny 4 3 2 7" xfId="1899" xr:uid="{00000000-0005-0000-0000-00006A070000}"/>
    <cellStyle name="Dziesiętny 4 3 2 8" xfId="1900" xr:uid="{00000000-0005-0000-0000-00006B070000}"/>
    <cellStyle name="Dziesiętny 4 3 3" xfId="1901" xr:uid="{00000000-0005-0000-0000-00006C070000}"/>
    <cellStyle name="Dziesiętny 4 3 3 2" xfId="1902" xr:uid="{00000000-0005-0000-0000-00006D070000}"/>
    <cellStyle name="Dziesiętny 4 3 3 2 2" xfId="1903" xr:uid="{00000000-0005-0000-0000-00006E070000}"/>
    <cellStyle name="Dziesiętny 4 3 3 2 3" xfId="1904" xr:uid="{00000000-0005-0000-0000-00006F070000}"/>
    <cellStyle name="Dziesiętny 4 3 3 2 4" xfId="1905" xr:uid="{00000000-0005-0000-0000-000070070000}"/>
    <cellStyle name="Dziesiętny 4 3 3 3" xfId="1906" xr:uid="{00000000-0005-0000-0000-000071070000}"/>
    <cellStyle name="Dziesiętny 4 3 3 3 2" xfId="1907" xr:uid="{00000000-0005-0000-0000-000072070000}"/>
    <cellStyle name="Dziesiętny 4 3 3 3 3" xfId="1908" xr:uid="{00000000-0005-0000-0000-000073070000}"/>
    <cellStyle name="Dziesiętny 4 3 3 3 4" xfId="1909" xr:uid="{00000000-0005-0000-0000-000074070000}"/>
    <cellStyle name="Dziesiętny 4 3 3 4" xfId="1910" xr:uid="{00000000-0005-0000-0000-000075070000}"/>
    <cellStyle name="Dziesiętny 4 3 3 5" xfId="1911" xr:uid="{00000000-0005-0000-0000-000076070000}"/>
    <cellStyle name="Dziesiętny 4 3 3 6" xfId="1912" xr:uid="{00000000-0005-0000-0000-000077070000}"/>
    <cellStyle name="Dziesiętny 4 3 4" xfId="1913" xr:uid="{00000000-0005-0000-0000-000078070000}"/>
    <cellStyle name="Dziesiętny 4 3 4 2" xfId="1914" xr:uid="{00000000-0005-0000-0000-000079070000}"/>
    <cellStyle name="Dziesiętny 4 3 4 2 2" xfId="1915" xr:uid="{00000000-0005-0000-0000-00007A070000}"/>
    <cellStyle name="Dziesiętny 4 3 4 2 3" xfId="1916" xr:uid="{00000000-0005-0000-0000-00007B070000}"/>
    <cellStyle name="Dziesiętny 4 3 4 2 4" xfId="1917" xr:uid="{00000000-0005-0000-0000-00007C070000}"/>
    <cellStyle name="Dziesiętny 4 3 4 3" xfId="1918" xr:uid="{00000000-0005-0000-0000-00007D070000}"/>
    <cellStyle name="Dziesiętny 4 3 4 3 2" xfId="1919" xr:uid="{00000000-0005-0000-0000-00007E070000}"/>
    <cellStyle name="Dziesiętny 4 3 4 3 3" xfId="1920" xr:uid="{00000000-0005-0000-0000-00007F070000}"/>
    <cellStyle name="Dziesiętny 4 3 4 3 4" xfId="1921" xr:uid="{00000000-0005-0000-0000-000080070000}"/>
    <cellStyle name="Dziesiętny 4 3 4 4" xfId="1922" xr:uid="{00000000-0005-0000-0000-000081070000}"/>
    <cellStyle name="Dziesiętny 4 3 4 5" xfId="1923" xr:uid="{00000000-0005-0000-0000-000082070000}"/>
    <cellStyle name="Dziesiętny 4 3 4 6" xfId="1924" xr:uid="{00000000-0005-0000-0000-000083070000}"/>
    <cellStyle name="Dziesiętny 4 3 5" xfId="1925" xr:uid="{00000000-0005-0000-0000-000084070000}"/>
    <cellStyle name="Dziesiętny 4 3 5 2" xfId="1926" xr:uid="{00000000-0005-0000-0000-000085070000}"/>
    <cellStyle name="Dziesiętny 4 3 5 3" xfId="1927" xr:uid="{00000000-0005-0000-0000-000086070000}"/>
    <cellStyle name="Dziesiętny 4 3 5 4" xfId="1928" xr:uid="{00000000-0005-0000-0000-000087070000}"/>
    <cellStyle name="Dziesiętny 4 3 6" xfId="1929" xr:uid="{00000000-0005-0000-0000-000088070000}"/>
    <cellStyle name="Dziesiętny 4 3 6 2" xfId="1930" xr:uid="{00000000-0005-0000-0000-000089070000}"/>
    <cellStyle name="Dziesiętny 4 3 6 3" xfId="1931" xr:uid="{00000000-0005-0000-0000-00008A070000}"/>
    <cellStyle name="Dziesiętny 4 3 6 4" xfId="1932" xr:uid="{00000000-0005-0000-0000-00008B070000}"/>
    <cellStyle name="Dziesiętny 4 3 7" xfId="1933" xr:uid="{00000000-0005-0000-0000-00008C070000}"/>
    <cellStyle name="Dziesiętny 4 3 8" xfId="1934" xr:uid="{00000000-0005-0000-0000-00008D070000}"/>
    <cellStyle name="Dziesiętny 4 3 9" xfId="1935" xr:uid="{00000000-0005-0000-0000-00008E070000}"/>
    <cellStyle name="Dziesiętny 4 4" xfId="1936" xr:uid="{00000000-0005-0000-0000-00008F070000}"/>
    <cellStyle name="Dziesiętny 4 4 2" xfId="1937" xr:uid="{00000000-0005-0000-0000-000090070000}"/>
    <cellStyle name="Dziesiętny 4 4 2 2" xfId="1938" xr:uid="{00000000-0005-0000-0000-000091070000}"/>
    <cellStyle name="Dziesiętny 4 4 2 2 2" xfId="1939" xr:uid="{00000000-0005-0000-0000-000092070000}"/>
    <cellStyle name="Dziesiętny 4 4 2 2 3" xfId="1940" xr:uid="{00000000-0005-0000-0000-000093070000}"/>
    <cellStyle name="Dziesiętny 4 4 2 2 4" xfId="1941" xr:uid="{00000000-0005-0000-0000-000094070000}"/>
    <cellStyle name="Dziesiętny 4 4 2 3" xfId="1942" xr:uid="{00000000-0005-0000-0000-000095070000}"/>
    <cellStyle name="Dziesiętny 4 4 2 3 2" xfId="1943" xr:uid="{00000000-0005-0000-0000-000096070000}"/>
    <cellStyle name="Dziesiętny 4 4 2 3 3" xfId="1944" xr:uid="{00000000-0005-0000-0000-000097070000}"/>
    <cellStyle name="Dziesiętny 4 4 2 3 4" xfId="1945" xr:uid="{00000000-0005-0000-0000-000098070000}"/>
    <cellStyle name="Dziesiętny 4 4 2 4" xfId="1946" xr:uid="{00000000-0005-0000-0000-000099070000}"/>
    <cellStyle name="Dziesiętny 4 4 2 5" xfId="1947" xr:uid="{00000000-0005-0000-0000-00009A070000}"/>
    <cellStyle name="Dziesiętny 4 4 2 6" xfId="1948" xr:uid="{00000000-0005-0000-0000-00009B070000}"/>
    <cellStyle name="Dziesiętny 4 4 3" xfId="1949" xr:uid="{00000000-0005-0000-0000-00009C070000}"/>
    <cellStyle name="Dziesiętny 4 4 3 2" xfId="1950" xr:uid="{00000000-0005-0000-0000-00009D070000}"/>
    <cellStyle name="Dziesiętny 4 4 3 2 2" xfId="1951" xr:uid="{00000000-0005-0000-0000-00009E070000}"/>
    <cellStyle name="Dziesiętny 4 4 3 2 3" xfId="1952" xr:uid="{00000000-0005-0000-0000-00009F070000}"/>
    <cellStyle name="Dziesiętny 4 4 3 2 4" xfId="1953" xr:uid="{00000000-0005-0000-0000-0000A0070000}"/>
    <cellStyle name="Dziesiętny 4 4 3 3" xfId="1954" xr:uid="{00000000-0005-0000-0000-0000A1070000}"/>
    <cellStyle name="Dziesiętny 4 4 3 3 2" xfId="1955" xr:uid="{00000000-0005-0000-0000-0000A2070000}"/>
    <cellStyle name="Dziesiętny 4 4 3 3 3" xfId="1956" xr:uid="{00000000-0005-0000-0000-0000A3070000}"/>
    <cellStyle name="Dziesiętny 4 4 3 3 4" xfId="1957" xr:uid="{00000000-0005-0000-0000-0000A4070000}"/>
    <cellStyle name="Dziesiętny 4 4 3 4" xfId="1958" xr:uid="{00000000-0005-0000-0000-0000A5070000}"/>
    <cellStyle name="Dziesiętny 4 4 3 5" xfId="1959" xr:uid="{00000000-0005-0000-0000-0000A6070000}"/>
    <cellStyle name="Dziesiętny 4 4 3 6" xfId="1960" xr:uid="{00000000-0005-0000-0000-0000A7070000}"/>
    <cellStyle name="Dziesiętny 4 4 4" xfId="1961" xr:uid="{00000000-0005-0000-0000-0000A8070000}"/>
    <cellStyle name="Dziesiętny 4 4 4 2" xfId="1962" xr:uid="{00000000-0005-0000-0000-0000A9070000}"/>
    <cellStyle name="Dziesiętny 4 4 4 3" xfId="1963" xr:uid="{00000000-0005-0000-0000-0000AA070000}"/>
    <cellStyle name="Dziesiętny 4 4 4 4" xfId="1964" xr:uid="{00000000-0005-0000-0000-0000AB070000}"/>
    <cellStyle name="Dziesiętny 4 4 5" xfId="1965" xr:uid="{00000000-0005-0000-0000-0000AC070000}"/>
    <cellStyle name="Dziesiętny 4 4 5 2" xfId="1966" xr:uid="{00000000-0005-0000-0000-0000AD070000}"/>
    <cellStyle name="Dziesiętny 4 4 5 3" xfId="1967" xr:uid="{00000000-0005-0000-0000-0000AE070000}"/>
    <cellStyle name="Dziesiętny 4 4 5 4" xfId="1968" xr:uid="{00000000-0005-0000-0000-0000AF070000}"/>
    <cellStyle name="Dziesiętny 4 4 6" xfId="1969" xr:uid="{00000000-0005-0000-0000-0000B0070000}"/>
    <cellStyle name="Dziesiętny 4 4 7" xfId="1970" xr:uid="{00000000-0005-0000-0000-0000B1070000}"/>
    <cellStyle name="Dziesiętny 4 4 8" xfId="1971" xr:uid="{00000000-0005-0000-0000-0000B2070000}"/>
    <cellStyle name="Dziesiętny 4 5" xfId="1972" xr:uid="{00000000-0005-0000-0000-0000B3070000}"/>
    <cellStyle name="Dziesiętny 4 5 2" xfId="1973" xr:uid="{00000000-0005-0000-0000-0000B4070000}"/>
    <cellStyle name="Dziesiętny 4 5 2 2" xfId="1974" xr:uid="{00000000-0005-0000-0000-0000B5070000}"/>
    <cellStyle name="Dziesiętny 4 5 2 2 2" xfId="1975" xr:uid="{00000000-0005-0000-0000-0000B6070000}"/>
    <cellStyle name="Dziesiętny 4 5 2 2 3" xfId="1976" xr:uid="{00000000-0005-0000-0000-0000B7070000}"/>
    <cellStyle name="Dziesiętny 4 5 2 2 4" xfId="1977" xr:uid="{00000000-0005-0000-0000-0000B8070000}"/>
    <cellStyle name="Dziesiętny 4 5 2 3" xfId="1978" xr:uid="{00000000-0005-0000-0000-0000B9070000}"/>
    <cellStyle name="Dziesiętny 4 5 2 3 2" xfId="1979" xr:uid="{00000000-0005-0000-0000-0000BA070000}"/>
    <cellStyle name="Dziesiętny 4 5 2 3 3" xfId="1980" xr:uid="{00000000-0005-0000-0000-0000BB070000}"/>
    <cellStyle name="Dziesiętny 4 5 2 3 4" xfId="1981" xr:uid="{00000000-0005-0000-0000-0000BC070000}"/>
    <cellStyle name="Dziesiętny 4 5 2 4" xfId="1982" xr:uid="{00000000-0005-0000-0000-0000BD070000}"/>
    <cellStyle name="Dziesiętny 4 5 2 5" xfId="1983" xr:uid="{00000000-0005-0000-0000-0000BE070000}"/>
    <cellStyle name="Dziesiętny 4 5 2 6" xfId="1984" xr:uid="{00000000-0005-0000-0000-0000BF070000}"/>
    <cellStyle name="Dziesiętny 4 5 3" xfId="1985" xr:uid="{00000000-0005-0000-0000-0000C0070000}"/>
    <cellStyle name="Dziesiętny 4 5 3 2" xfId="1986" xr:uid="{00000000-0005-0000-0000-0000C1070000}"/>
    <cellStyle name="Dziesiętny 4 5 3 2 2" xfId="1987" xr:uid="{00000000-0005-0000-0000-0000C2070000}"/>
    <cellStyle name="Dziesiętny 4 5 3 2 3" xfId="1988" xr:uid="{00000000-0005-0000-0000-0000C3070000}"/>
    <cellStyle name="Dziesiętny 4 5 3 2 4" xfId="1989" xr:uid="{00000000-0005-0000-0000-0000C4070000}"/>
    <cellStyle name="Dziesiętny 4 5 3 3" xfId="1990" xr:uid="{00000000-0005-0000-0000-0000C5070000}"/>
    <cellStyle name="Dziesiętny 4 5 3 3 2" xfId="1991" xr:uid="{00000000-0005-0000-0000-0000C6070000}"/>
    <cellStyle name="Dziesiętny 4 5 3 3 3" xfId="1992" xr:uid="{00000000-0005-0000-0000-0000C7070000}"/>
    <cellStyle name="Dziesiętny 4 5 3 3 4" xfId="1993" xr:uid="{00000000-0005-0000-0000-0000C8070000}"/>
    <cellStyle name="Dziesiętny 4 5 3 4" xfId="1994" xr:uid="{00000000-0005-0000-0000-0000C9070000}"/>
    <cellStyle name="Dziesiętny 4 5 3 5" xfId="1995" xr:uid="{00000000-0005-0000-0000-0000CA070000}"/>
    <cellStyle name="Dziesiętny 4 5 3 6" xfId="1996" xr:uid="{00000000-0005-0000-0000-0000CB070000}"/>
    <cellStyle name="Dziesiętny 4 5 4" xfId="1997" xr:uid="{00000000-0005-0000-0000-0000CC070000}"/>
    <cellStyle name="Dziesiętny 4 5 4 2" xfId="1998" xr:uid="{00000000-0005-0000-0000-0000CD070000}"/>
    <cellStyle name="Dziesiętny 4 5 4 3" xfId="1999" xr:uid="{00000000-0005-0000-0000-0000CE070000}"/>
    <cellStyle name="Dziesiętny 4 5 4 4" xfId="2000" xr:uid="{00000000-0005-0000-0000-0000CF070000}"/>
    <cellStyle name="Dziesiętny 4 5 5" xfId="2001" xr:uid="{00000000-0005-0000-0000-0000D0070000}"/>
    <cellStyle name="Dziesiętny 4 5 5 2" xfId="2002" xr:uid="{00000000-0005-0000-0000-0000D1070000}"/>
    <cellStyle name="Dziesiętny 4 5 5 3" xfId="2003" xr:uid="{00000000-0005-0000-0000-0000D2070000}"/>
    <cellStyle name="Dziesiętny 4 5 5 4" xfId="2004" xr:uid="{00000000-0005-0000-0000-0000D3070000}"/>
    <cellStyle name="Dziesiętny 4 5 6" xfId="2005" xr:uid="{00000000-0005-0000-0000-0000D4070000}"/>
    <cellStyle name="Dziesiętny 4 5 7" xfId="2006" xr:uid="{00000000-0005-0000-0000-0000D5070000}"/>
    <cellStyle name="Dziesiętny 4 5 8" xfId="2007" xr:uid="{00000000-0005-0000-0000-0000D6070000}"/>
    <cellStyle name="Dziesiętny 4 6" xfId="2008" xr:uid="{00000000-0005-0000-0000-0000D7070000}"/>
    <cellStyle name="Dziesiętny 4 6 2" xfId="2009" xr:uid="{00000000-0005-0000-0000-0000D8070000}"/>
    <cellStyle name="Dziesiętny 4 6 2 2" xfId="2010" xr:uid="{00000000-0005-0000-0000-0000D9070000}"/>
    <cellStyle name="Dziesiętny 4 6 2 3" xfId="2011" xr:uid="{00000000-0005-0000-0000-0000DA070000}"/>
    <cellStyle name="Dziesiętny 4 6 2 4" xfId="2012" xr:uid="{00000000-0005-0000-0000-0000DB070000}"/>
    <cellStyle name="Dziesiętny 4 6 3" xfId="2013" xr:uid="{00000000-0005-0000-0000-0000DC070000}"/>
    <cellStyle name="Dziesiętny 4 6 3 2" xfId="2014" xr:uid="{00000000-0005-0000-0000-0000DD070000}"/>
    <cellStyle name="Dziesiętny 4 6 3 3" xfId="2015" xr:uid="{00000000-0005-0000-0000-0000DE070000}"/>
    <cellStyle name="Dziesiętny 4 6 3 4" xfId="2016" xr:uid="{00000000-0005-0000-0000-0000DF070000}"/>
    <cellStyle name="Dziesiętny 4 6 4" xfId="2017" xr:uid="{00000000-0005-0000-0000-0000E0070000}"/>
    <cellStyle name="Dziesiętny 4 6 5" xfId="2018" xr:uid="{00000000-0005-0000-0000-0000E1070000}"/>
    <cellStyle name="Dziesiętny 4 6 6" xfId="2019" xr:uid="{00000000-0005-0000-0000-0000E2070000}"/>
    <cellStyle name="Dziesiętny 4 7" xfId="2020" xr:uid="{00000000-0005-0000-0000-0000E3070000}"/>
    <cellStyle name="Dziesiętny 4 7 2" xfId="2021" xr:uid="{00000000-0005-0000-0000-0000E4070000}"/>
    <cellStyle name="Dziesiętny 4 7 2 2" xfId="2022" xr:uid="{00000000-0005-0000-0000-0000E5070000}"/>
    <cellStyle name="Dziesiętny 4 7 2 3" xfId="2023" xr:uid="{00000000-0005-0000-0000-0000E6070000}"/>
    <cellStyle name="Dziesiętny 4 7 2 4" xfId="2024" xr:uid="{00000000-0005-0000-0000-0000E7070000}"/>
    <cellStyle name="Dziesiętny 4 7 3" xfId="2025" xr:uid="{00000000-0005-0000-0000-0000E8070000}"/>
    <cellStyle name="Dziesiętny 4 7 3 2" xfId="2026" xr:uid="{00000000-0005-0000-0000-0000E9070000}"/>
    <cellStyle name="Dziesiętny 4 7 3 3" xfId="2027" xr:uid="{00000000-0005-0000-0000-0000EA070000}"/>
    <cellStyle name="Dziesiętny 4 7 3 4" xfId="2028" xr:uid="{00000000-0005-0000-0000-0000EB070000}"/>
    <cellStyle name="Dziesiętny 4 7 4" xfId="2029" xr:uid="{00000000-0005-0000-0000-0000EC070000}"/>
    <cellStyle name="Dziesiętny 4 7 5" xfId="2030" xr:uid="{00000000-0005-0000-0000-0000ED070000}"/>
    <cellStyle name="Dziesiętny 4 7 6" xfId="2031" xr:uid="{00000000-0005-0000-0000-0000EE070000}"/>
    <cellStyle name="Dziesiętny 4 8" xfId="2032" xr:uid="{00000000-0005-0000-0000-0000EF070000}"/>
    <cellStyle name="Dziesiętny 4 8 2" xfId="2033" xr:uid="{00000000-0005-0000-0000-0000F0070000}"/>
    <cellStyle name="Dziesiętny 4 8 3" xfId="2034" xr:uid="{00000000-0005-0000-0000-0000F1070000}"/>
    <cellStyle name="Dziesiętny 4 8 4" xfId="2035" xr:uid="{00000000-0005-0000-0000-0000F2070000}"/>
    <cellStyle name="Dziesiętny 4 9" xfId="2036" xr:uid="{00000000-0005-0000-0000-0000F3070000}"/>
    <cellStyle name="Dziesiętny 4 9 2" xfId="2037" xr:uid="{00000000-0005-0000-0000-0000F4070000}"/>
    <cellStyle name="Dziesiętny 4 9 3" xfId="2038" xr:uid="{00000000-0005-0000-0000-0000F5070000}"/>
    <cellStyle name="Dziesiętny 4 9 4" xfId="2039" xr:uid="{00000000-0005-0000-0000-0000F6070000}"/>
    <cellStyle name="Dziesiętny 40" xfId="2040" xr:uid="{00000000-0005-0000-0000-0000F7070000}"/>
    <cellStyle name="Dziesiętny 41" xfId="2041" xr:uid="{00000000-0005-0000-0000-0000F8070000}"/>
    <cellStyle name="Dziesiętny 42" xfId="2042" xr:uid="{00000000-0005-0000-0000-0000F9070000}"/>
    <cellStyle name="Dziesiętny 43" xfId="2043" xr:uid="{00000000-0005-0000-0000-0000FA070000}"/>
    <cellStyle name="Dziesiętny 43 2" xfId="2044" xr:uid="{00000000-0005-0000-0000-0000FB070000}"/>
    <cellStyle name="Dziesiętny 5" xfId="2045" xr:uid="{00000000-0005-0000-0000-0000FC070000}"/>
    <cellStyle name="Dziesiętny 5 10" xfId="2046" xr:uid="{00000000-0005-0000-0000-0000FD070000}"/>
    <cellStyle name="Dziesiętny 5 10 2" xfId="2047" xr:uid="{00000000-0005-0000-0000-0000FE070000}"/>
    <cellStyle name="Dziesiętny 5 10 3" xfId="2048" xr:uid="{00000000-0005-0000-0000-0000FF070000}"/>
    <cellStyle name="Dziesiętny 5 11" xfId="2049" xr:uid="{00000000-0005-0000-0000-000000080000}"/>
    <cellStyle name="Dziesiętny 5 12" xfId="2050" xr:uid="{00000000-0005-0000-0000-000001080000}"/>
    <cellStyle name="Dziesiętny 5 13" xfId="2051" xr:uid="{00000000-0005-0000-0000-000002080000}"/>
    <cellStyle name="Dziesiętny 5 2" xfId="2052" xr:uid="{00000000-0005-0000-0000-000003080000}"/>
    <cellStyle name="Dziesiętny 5 2 10" xfId="2053" xr:uid="{00000000-0005-0000-0000-000004080000}"/>
    <cellStyle name="Dziesiętny 5 2 2" xfId="2054" xr:uid="{00000000-0005-0000-0000-000005080000}"/>
    <cellStyle name="Dziesiętny 5 2 2 2" xfId="2055" xr:uid="{00000000-0005-0000-0000-000006080000}"/>
    <cellStyle name="Dziesiętny 5 2 2 2 2" xfId="2056" xr:uid="{00000000-0005-0000-0000-000007080000}"/>
    <cellStyle name="Dziesiętny 5 2 2 2 2 2" xfId="2057" xr:uid="{00000000-0005-0000-0000-000008080000}"/>
    <cellStyle name="Dziesiętny 5 2 2 2 2 3" xfId="2058" xr:uid="{00000000-0005-0000-0000-000009080000}"/>
    <cellStyle name="Dziesiętny 5 2 2 2 3" xfId="2059" xr:uid="{00000000-0005-0000-0000-00000A080000}"/>
    <cellStyle name="Dziesiętny 5 2 2 2 3 2" xfId="2060" xr:uid="{00000000-0005-0000-0000-00000B080000}"/>
    <cellStyle name="Dziesiętny 5 2 2 2 3 3" xfId="2061" xr:uid="{00000000-0005-0000-0000-00000C080000}"/>
    <cellStyle name="Dziesiętny 5 2 2 2 4" xfId="2062" xr:uid="{00000000-0005-0000-0000-00000D080000}"/>
    <cellStyle name="Dziesiętny 5 2 2 2 5" xfId="2063" xr:uid="{00000000-0005-0000-0000-00000E080000}"/>
    <cellStyle name="Dziesiętny 5 2 2 2 6" xfId="2064" xr:uid="{00000000-0005-0000-0000-00000F080000}"/>
    <cellStyle name="Dziesiętny 5 2 2 3" xfId="2065" xr:uid="{00000000-0005-0000-0000-000010080000}"/>
    <cellStyle name="Dziesiętny 5 2 2 3 2" xfId="2066" xr:uid="{00000000-0005-0000-0000-000011080000}"/>
    <cellStyle name="Dziesiętny 5 2 2 3 2 2" xfId="2067" xr:uid="{00000000-0005-0000-0000-000012080000}"/>
    <cellStyle name="Dziesiętny 5 2 2 3 2 3" xfId="2068" xr:uid="{00000000-0005-0000-0000-000013080000}"/>
    <cellStyle name="Dziesiętny 5 2 2 3 3" xfId="2069" xr:uid="{00000000-0005-0000-0000-000014080000}"/>
    <cellStyle name="Dziesiętny 5 2 2 3 3 2" xfId="2070" xr:uid="{00000000-0005-0000-0000-000015080000}"/>
    <cellStyle name="Dziesiętny 5 2 2 3 3 3" xfId="2071" xr:uid="{00000000-0005-0000-0000-000016080000}"/>
    <cellStyle name="Dziesiętny 5 2 2 3 4" xfId="2072" xr:uid="{00000000-0005-0000-0000-000017080000}"/>
    <cellStyle name="Dziesiętny 5 2 2 3 5" xfId="2073" xr:uid="{00000000-0005-0000-0000-000018080000}"/>
    <cellStyle name="Dziesiętny 5 2 2 4" xfId="2074" xr:uid="{00000000-0005-0000-0000-000019080000}"/>
    <cellStyle name="Dziesiętny 5 2 2 4 2" xfId="2075" xr:uid="{00000000-0005-0000-0000-00001A080000}"/>
    <cellStyle name="Dziesiętny 5 2 2 4 3" xfId="2076" xr:uid="{00000000-0005-0000-0000-00001B080000}"/>
    <cellStyle name="Dziesiętny 5 2 2 5" xfId="2077" xr:uid="{00000000-0005-0000-0000-00001C080000}"/>
    <cellStyle name="Dziesiętny 5 2 2 5 2" xfId="2078" xr:uid="{00000000-0005-0000-0000-00001D080000}"/>
    <cellStyle name="Dziesiętny 5 2 2 5 3" xfId="2079" xr:uid="{00000000-0005-0000-0000-00001E080000}"/>
    <cellStyle name="Dziesiętny 5 2 2 6" xfId="2080" xr:uid="{00000000-0005-0000-0000-00001F080000}"/>
    <cellStyle name="Dziesiętny 5 2 2 7" xfId="2081" xr:uid="{00000000-0005-0000-0000-000020080000}"/>
    <cellStyle name="Dziesiętny 5 2 2 8" xfId="2082" xr:uid="{00000000-0005-0000-0000-000021080000}"/>
    <cellStyle name="Dziesiętny 5 2 3" xfId="2083" xr:uid="{00000000-0005-0000-0000-000022080000}"/>
    <cellStyle name="Dziesiętny 5 2 3 2" xfId="2084" xr:uid="{00000000-0005-0000-0000-000023080000}"/>
    <cellStyle name="Dziesiętny 5 2 3 2 2" xfId="2085" xr:uid="{00000000-0005-0000-0000-000024080000}"/>
    <cellStyle name="Dziesiętny 5 2 3 2 2 2" xfId="2086" xr:uid="{00000000-0005-0000-0000-000025080000}"/>
    <cellStyle name="Dziesiętny 5 2 3 2 2 3" xfId="2087" xr:uid="{00000000-0005-0000-0000-000026080000}"/>
    <cellStyle name="Dziesiętny 5 2 3 2 3" xfId="2088" xr:uid="{00000000-0005-0000-0000-000027080000}"/>
    <cellStyle name="Dziesiętny 5 2 3 2 3 2" xfId="2089" xr:uid="{00000000-0005-0000-0000-000028080000}"/>
    <cellStyle name="Dziesiętny 5 2 3 2 3 3" xfId="2090" xr:uid="{00000000-0005-0000-0000-000029080000}"/>
    <cellStyle name="Dziesiętny 5 2 3 2 4" xfId="2091" xr:uid="{00000000-0005-0000-0000-00002A080000}"/>
    <cellStyle name="Dziesiętny 5 2 3 2 5" xfId="2092" xr:uid="{00000000-0005-0000-0000-00002B080000}"/>
    <cellStyle name="Dziesiętny 5 2 3 2 6" xfId="2093" xr:uid="{00000000-0005-0000-0000-00002C080000}"/>
    <cellStyle name="Dziesiętny 5 2 3 3" xfId="2094" xr:uid="{00000000-0005-0000-0000-00002D080000}"/>
    <cellStyle name="Dziesiętny 5 2 3 3 2" xfId="2095" xr:uid="{00000000-0005-0000-0000-00002E080000}"/>
    <cellStyle name="Dziesiętny 5 2 3 3 2 2" xfId="2096" xr:uid="{00000000-0005-0000-0000-00002F080000}"/>
    <cellStyle name="Dziesiętny 5 2 3 3 2 3" xfId="2097" xr:uid="{00000000-0005-0000-0000-000030080000}"/>
    <cellStyle name="Dziesiętny 5 2 3 3 3" xfId="2098" xr:uid="{00000000-0005-0000-0000-000031080000}"/>
    <cellStyle name="Dziesiętny 5 2 3 3 3 2" xfId="2099" xr:uid="{00000000-0005-0000-0000-000032080000}"/>
    <cellStyle name="Dziesiętny 5 2 3 3 3 3" xfId="2100" xr:uid="{00000000-0005-0000-0000-000033080000}"/>
    <cellStyle name="Dziesiętny 5 2 3 3 4" xfId="2101" xr:uid="{00000000-0005-0000-0000-000034080000}"/>
    <cellStyle name="Dziesiętny 5 2 3 3 5" xfId="2102" xr:uid="{00000000-0005-0000-0000-000035080000}"/>
    <cellStyle name="Dziesiętny 5 2 3 4" xfId="2103" xr:uid="{00000000-0005-0000-0000-000036080000}"/>
    <cellStyle name="Dziesiętny 5 2 3 4 2" xfId="2104" xr:uid="{00000000-0005-0000-0000-000037080000}"/>
    <cellStyle name="Dziesiętny 5 2 3 4 3" xfId="2105" xr:uid="{00000000-0005-0000-0000-000038080000}"/>
    <cellStyle name="Dziesiętny 5 2 3 5" xfId="2106" xr:uid="{00000000-0005-0000-0000-000039080000}"/>
    <cellStyle name="Dziesiętny 5 2 3 5 2" xfId="2107" xr:uid="{00000000-0005-0000-0000-00003A080000}"/>
    <cellStyle name="Dziesiętny 5 2 3 5 3" xfId="2108" xr:uid="{00000000-0005-0000-0000-00003B080000}"/>
    <cellStyle name="Dziesiętny 5 2 3 6" xfId="2109" xr:uid="{00000000-0005-0000-0000-00003C080000}"/>
    <cellStyle name="Dziesiętny 5 2 3 7" xfId="2110" xr:uid="{00000000-0005-0000-0000-00003D080000}"/>
    <cellStyle name="Dziesiętny 5 2 3 8" xfId="2111" xr:uid="{00000000-0005-0000-0000-00003E080000}"/>
    <cellStyle name="Dziesiętny 5 2 4" xfId="2112" xr:uid="{00000000-0005-0000-0000-00003F080000}"/>
    <cellStyle name="Dziesiętny 5 2 4 2" xfId="2113" xr:uid="{00000000-0005-0000-0000-000040080000}"/>
    <cellStyle name="Dziesiętny 5 2 4 2 2" xfId="2114" xr:uid="{00000000-0005-0000-0000-000041080000}"/>
    <cellStyle name="Dziesiętny 5 2 4 2 3" xfId="2115" xr:uid="{00000000-0005-0000-0000-000042080000}"/>
    <cellStyle name="Dziesiętny 5 2 4 3" xfId="2116" xr:uid="{00000000-0005-0000-0000-000043080000}"/>
    <cellStyle name="Dziesiętny 5 2 4 3 2" xfId="2117" xr:uid="{00000000-0005-0000-0000-000044080000}"/>
    <cellStyle name="Dziesiętny 5 2 4 3 3" xfId="2118" xr:uid="{00000000-0005-0000-0000-000045080000}"/>
    <cellStyle name="Dziesiętny 5 2 4 4" xfId="2119" xr:uid="{00000000-0005-0000-0000-000046080000}"/>
    <cellStyle name="Dziesiętny 5 2 4 5" xfId="2120" xr:uid="{00000000-0005-0000-0000-000047080000}"/>
    <cellStyle name="Dziesiętny 5 2 4 6" xfId="2121" xr:uid="{00000000-0005-0000-0000-000048080000}"/>
    <cellStyle name="Dziesiętny 5 2 5" xfId="2122" xr:uid="{00000000-0005-0000-0000-000049080000}"/>
    <cellStyle name="Dziesiętny 5 2 5 2" xfId="2123" xr:uid="{00000000-0005-0000-0000-00004A080000}"/>
    <cellStyle name="Dziesiętny 5 2 5 2 2" xfId="2124" xr:uid="{00000000-0005-0000-0000-00004B080000}"/>
    <cellStyle name="Dziesiętny 5 2 5 2 3" xfId="2125" xr:uid="{00000000-0005-0000-0000-00004C080000}"/>
    <cellStyle name="Dziesiętny 5 2 5 3" xfId="2126" xr:uid="{00000000-0005-0000-0000-00004D080000}"/>
    <cellStyle name="Dziesiętny 5 2 5 3 2" xfId="2127" xr:uid="{00000000-0005-0000-0000-00004E080000}"/>
    <cellStyle name="Dziesiętny 5 2 5 3 3" xfId="2128" xr:uid="{00000000-0005-0000-0000-00004F080000}"/>
    <cellStyle name="Dziesiętny 5 2 5 4" xfId="2129" xr:uid="{00000000-0005-0000-0000-000050080000}"/>
    <cellStyle name="Dziesiętny 5 2 5 5" xfId="2130" xr:uid="{00000000-0005-0000-0000-000051080000}"/>
    <cellStyle name="Dziesiętny 5 2 6" xfId="2131" xr:uid="{00000000-0005-0000-0000-000052080000}"/>
    <cellStyle name="Dziesiętny 5 2 6 2" xfId="2132" xr:uid="{00000000-0005-0000-0000-000053080000}"/>
    <cellStyle name="Dziesiętny 5 2 6 3" xfId="2133" xr:uid="{00000000-0005-0000-0000-000054080000}"/>
    <cellStyle name="Dziesiętny 5 2 7" xfId="2134" xr:uid="{00000000-0005-0000-0000-000055080000}"/>
    <cellStyle name="Dziesiętny 5 2 7 2" xfId="2135" xr:uid="{00000000-0005-0000-0000-000056080000}"/>
    <cellStyle name="Dziesiętny 5 2 7 3" xfId="2136" xr:uid="{00000000-0005-0000-0000-000057080000}"/>
    <cellStyle name="Dziesiętny 5 2 8" xfId="2137" xr:uid="{00000000-0005-0000-0000-000058080000}"/>
    <cellStyle name="Dziesiętny 5 2 9" xfId="2138" xr:uid="{00000000-0005-0000-0000-000059080000}"/>
    <cellStyle name="Dziesiętny 5 3" xfId="2139" xr:uid="{00000000-0005-0000-0000-00005A080000}"/>
    <cellStyle name="Dziesiętny 5 3 2" xfId="2140" xr:uid="{00000000-0005-0000-0000-00005B080000}"/>
    <cellStyle name="Dziesiętny 5 3 2 2" xfId="2141" xr:uid="{00000000-0005-0000-0000-00005C080000}"/>
    <cellStyle name="Dziesiętny 5 3 2 2 2" xfId="2142" xr:uid="{00000000-0005-0000-0000-00005D080000}"/>
    <cellStyle name="Dziesiętny 5 3 2 2 2 2" xfId="2143" xr:uid="{00000000-0005-0000-0000-00005E080000}"/>
    <cellStyle name="Dziesiętny 5 3 2 2 2 3" xfId="2144" xr:uid="{00000000-0005-0000-0000-00005F080000}"/>
    <cellStyle name="Dziesiętny 5 3 2 2 3" xfId="2145" xr:uid="{00000000-0005-0000-0000-000060080000}"/>
    <cellStyle name="Dziesiętny 5 3 2 2 3 2" xfId="2146" xr:uid="{00000000-0005-0000-0000-000061080000}"/>
    <cellStyle name="Dziesiętny 5 3 2 2 3 3" xfId="2147" xr:uid="{00000000-0005-0000-0000-000062080000}"/>
    <cellStyle name="Dziesiętny 5 3 2 2 4" xfId="2148" xr:uid="{00000000-0005-0000-0000-000063080000}"/>
    <cellStyle name="Dziesiętny 5 3 2 2 5" xfId="2149" xr:uid="{00000000-0005-0000-0000-000064080000}"/>
    <cellStyle name="Dziesiętny 5 3 2 2 6" xfId="2150" xr:uid="{00000000-0005-0000-0000-000065080000}"/>
    <cellStyle name="Dziesiętny 5 3 2 3" xfId="2151" xr:uid="{00000000-0005-0000-0000-000066080000}"/>
    <cellStyle name="Dziesiętny 5 3 2 3 2" xfId="2152" xr:uid="{00000000-0005-0000-0000-000067080000}"/>
    <cellStyle name="Dziesiętny 5 3 2 3 2 2" xfId="2153" xr:uid="{00000000-0005-0000-0000-000068080000}"/>
    <cellStyle name="Dziesiętny 5 3 2 3 2 3" xfId="2154" xr:uid="{00000000-0005-0000-0000-000069080000}"/>
    <cellStyle name="Dziesiętny 5 3 2 3 3" xfId="2155" xr:uid="{00000000-0005-0000-0000-00006A080000}"/>
    <cellStyle name="Dziesiętny 5 3 2 3 3 2" xfId="2156" xr:uid="{00000000-0005-0000-0000-00006B080000}"/>
    <cellStyle name="Dziesiętny 5 3 2 3 3 3" xfId="2157" xr:uid="{00000000-0005-0000-0000-00006C080000}"/>
    <cellStyle name="Dziesiętny 5 3 2 3 4" xfId="2158" xr:uid="{00000000-0005-0000-0000-00006D080000}"/>
    <cellStyle name="Dziesiętny 5 3 2 3 5" xfId="2159" xr:uid="{00000000-0005-0000-0000-00006E080000}"/>
    <cellStyle name="Dziesiętny 5 3 2 4" xfId="2160" xr:uid="{00000000-0005-0000-0000-00006F080000}"/>
    <cellStyle name="Dziesiętny 5 3 2 4 2" xfId="2161" xr:uid="{00000000-0005-0000-0000-000070080000}"/>
    <cellStyle name="Dziesiętny 5 3 2 4 3" xfId="2162" xr:uid="{00000000-0005-0000-0000-000071080000}"/>
    <cellStyle name="Dziesiętny 5 3 2 5" xfId="2163" xr:uid="{00000000-0005-0000-0000-000072080000}"/>
    <cellStyle name="Dziesiętny 5 3 2 5 2" xfId="2164" xr:uid="{00000000-0005-0000-0000-000073080000}"/>
    <cellStyle name="Dziesiętny 5 3 2 5 3" xfId="2165" xr:uid="{00000000-0005-0000-0000-000074080000}"/>
    <cellStyle name="Dziesiętny 5 3 2 6" xfId="2166" xr:uid="{00000000-0005-0000-0000-000075080000}"/>
    <cellStyle name="Dziesiętny 5 3 2 7" xfId="2167" xr:uid="{00000000-0005-0000-0000-000076080000}"/>
    <cellStyle name="Dziesiętny 5 3 2 8" xfId="2168" xr:uid="{00000000-0005-0000-0000-000077080000}"/>
    <cellStyle name="Dziesiętny 5 3 3" xfId="2169" xr:uid="{00000000-0005-0000-0000-000078080000}"/>
    <cellStyle name="Dziesiętny 5 3 3 2" xfId="2170" xr:uid="{00000000-0005-0000-0000-000079080000}"/>
    <cellStyle name="Dziesiętny 5 3 3 2 2" xfId="2171" xr:uid="{00000000-0005-0000-0000-00007A080000}"/>
    <cellStyle name="Dziesiętny 5 3 3 2 3" xfId="2172" xr:uid="{00000000-0005-0000-0000-00007B080000}"/>
    <cellStyle name="Dziesiętny 5 3 3 3" xfId="2173" xr:uid="{00000000-0005-0000-0000-00007C080000}"/>
    <cellStyle name="Dziesiętny 5 3 3 3 2" xfId="2174" xr:uid="{00000000-0005-0000-0000-00007D080000}"/>
    <cellStyle name="Dziesiętny 5 3 3 3 3" xfId="2175" xr:uid="{00000000-0005-0000-0000-00007E080000}"/>
    <cellStyle name="Dziesiętny 5 3 3 4" xfId="2176" xr:uid="{00000000-0005-0000-0000-00007F080000}"/>
    <cellStyle name="Dziesiętny 5 3 3 5" xfId="2177" xr:uid="{00000000-0005-0000-0000-000080080000}"/>
    <cellStyle name="Dziesiętny 5 3 3 6" xfId="2178" xr:uid="{00000000-0005-0000-0000-000081080000}"/>
    <cellStyle name="Dziesiętny 5 3 4" xfId="2179" xr:uid="{00000000-0005-0000-0000-000082080000}"/>
    <cellStyle name="Dziesiętny 5 3 4 2" xfId="2180" xr:uid="{00000000-0005-0000-0000-000083080000}"/>
    <cellStyle name="Dziesiętny 5 3 4 2 2" xfId="2181" xr:uid="{00000000-0005-0000-0000-000084080000}"/>
    <cellStyle name="Dziesiętny 5 3 4 2 3" xfId="2182" xr:uid="{00000000-0005-0000-0000-000085080000}"/>
    <cellStyle name="Dziesiętny 5 3 4 3" xfId="2183" xr:uid="{00000000-0005-0000-0000-000086080000}"/>
    <cellStyle name="Dziesiętny 5 3 4 3 2" xfId="2184" xr:uid="{00000000-0005-0000-0000-000087080000}"/>
    <cellStyle name="Dziesiętny 5 3 4 3 3" xfId="2185" xr:uid="{00000000-0005-0000-0000-000088080000}"/>
    <cellStyle name="Dziesiętny 5 3 4 4" xfId="2186" xr:uid="{00000000-0005-0000-0000-000089080000}"/>
    <cellStyle name="Dziesiętny 5 3 4 5" xfId="2187" xr:uid="{00000000-0005-0000-0000-00008A080000}"/>
    <cellStyle name="Dziesiętny 5 3 5" xfId="2188" xr:uid="{00000000-0005-0000-0000-00008B080000}"/>
    <cellStyle name="Dziesiętny 5 3 5 2" xfId="2189" xr:uid="{00000000-0005-0000-0000-00008C080000}"/>
    <cellStyle name="Dziesiętny 5 3 5 3" xfId="2190" xr:uid="{00000000-0005-0000-0000-00008D080000}"/>
    <cellStyle name="Dziesiętny 5 3 6" xfId="2191" xr:uid="{00000000-0005-0000-0000-00008E080000}"/>
    <cellStyle name="Dziesiętny 5 3 6 2" xfId="2192" xr:uid="{00000000-0005-0000-0000-00008F080000}"/>
    <cellStyle name="Dziesiętny 5 3 6 3" xfId="2193" xr:uid="{00000000-0005-0000-0000-000090080000}"/>
    <cellStyle name="Dziesiętny 5 3 7" xfId="2194" xr:uid="{00000000-0005-0000-0000-000091080000}"/>
    <cellStyle name="Dziesiętny 5 3 8" xfId="2195" xr:uid="{00000000-0005-0000-0000-000092080000}"/>
    <cellStyle name="Dziesiętny 5 3 9" xfId="2196" xr:uid="{00000000-0005-0000-0000-000093080000}"/>
    <cellStyle name="Dziesiętny 5 4" xfId="2197" xr:uid="{00000000-0005-0000-0000-000094080000}"/>
    <cellStyle name="Dziesiętny 5 4 2" xfId="2198" xr:uid="{00000000-0005-0000-0000-000095080000}"/>
    <cellStyle name="Dziesiętny 5 4 2 2" xfId="2199" xr:uid="{00000000-0005-0000-0000-000096080000}"/>
    <cellStyle name="Dziesiętny 5 4 2 2 2" xfId="2200" xr:uid="{00000000-0005-0000-0000-000097080000}"/>
    <cellStyle name="Dziesiętny 5 4 2 2 3" xfId="2201" xr:uid="{00000000-0005-0000-0000-000098080000}"/>
    <cellStyle name="Dziesiętny 5 4 2 3" xfId="2202" xr:uid="{00000000-0005-0000-0000-000099080000}"/>
    <cellStyle name="Dziesiętny 5 4 2 3 2" xfId="2203" xr:uid="{00000000-0005-0000-0000-00009A080000}"/>
    <cellStyle name="Dziesiętny 5 4 2 3 3" xfId="2204" xr:uid="{00000000-0005-0000-0000-00009B080000}"/>
    <cellStyle name="Dziesiętny 5 4 2 4" xfId="2205" xr:uid="{00000000-0005-0000-0000-00009C080000}"/>
    <cellStyle name="Dziesiętny 5 4 2 5" xfId="2206" xr:uid="{00000000-0005-0000-0000-00009D080000}"/>
    <cellStyle name="Dziesiętny 5 4 2 6" xfId="2207" xr:uid="{00000000-0005-0000-0000-00009E080000}"/>
    <cellStyle name="Dziesiętny 5 4 3" xfId="2208" xr:uid="{00000000-0005-0000-0000-00009F080000}"/>
    <cellStyle name="Dziesiętny 5 4 3 2" xfId="2209" xr:uid="{00000000-0005-0000-0000-0000A0080000}"/>
    <cellStyle name="Dziesiętny 5 4 3 2 2" xfId="2210" xr:uid="{00000000-0005-0000-0000-0000A1080000}"/>
    <cellStyle name="Dziesiętny 5 4 3 2 3" xfId="2211" xr:uid="{00000000-0005-0000-0000-0000A2080000}"/>
    <cellStyle name="Dziesiętny 5 4 3 3" xfId="2212" xr:uid="{00000000-0005-0000-0000-0000A3080000}"/>
    <cellStyle name="Dziesiętny 5 4 3 3 2" xfId="2213" xr:uid="{00000000-0005-0000-0000-0000A4080000}"/>
    <cellStyle name="Dziesiętny 5 4 3 3 3" xfId="2214" xr:uid="{00000000-0005-0000-0000-0000A5080000}"/>
    <cellStyle name="Dziesiętny 5 4 3 4" xfId="2215" xr:uid="{00000000-0005-0000-0000-0000A6080000}"/>
    <cellStyle name="Dziesiętny 5 4 3 5" xfId="2216" xr:uid="{00000000-0005-0000-0000-0000A7080000}"/>
    <cellStyle name="Dziesiętny 5 4 4" xfId="2217" xr:uid="{00000000-0005-0000-0000-0000A8080000}"/>
    <cellStyle name="Dziesiętny 5 4 4 2" xfId="2218" xr:uid="{00000000-0005-0000-0000-0000A9080000}"/>
    <cellStyle name="Dziesiętny 5 4 4 3" xfId="2219" xr:uid="{00000000-0005-0000-0000-0000AA080000}"/>
    <cellStyle name="Dziesiętny 5 4 5" xfId="2220" xr:uid="{00000000-0005-0000-0000-0000AB080000}"/>
    <cellStyle name="Dziesiętny 5 4 5 2" xfId="2221" xr:uid="{00000000-0005-0000-0000-0000AC080000}"/>
    <cellStyle name="Dziesiętny 5 4 5 3" xfId="2222" xr:uid="{00000000-0005-0000-0000-0000AD080000}"/>
    <cellStyle name="Dziesiętny 5 4 6" xfId="2223" xr:uid="{00000000-0005-0000-0000-0000AE080000}"/>
    <cellStyle name="Dziesiętny 5 4 7" xfId="2224" xr:uid="{00000000-0005-0000-0000-0000AF080000}"/>
    <cellStyle name="Dziesiętny 5 4 8" xfId="2225" xr:uid="{00000000-0005-0000-0000-0000B0080000}"/>
    <cellStyle name="Dziesiętny 5 5" xfId="2226" xr:uid="{00000000-0005-0000-0000-0000B1080000}"/>
    <cellStyle name="Dziesiętny 5 5 2" xfId="2227" xr:uid="{00000000-0005-0000-0000-0000B2080000}"/>
    <cellStyle name="Dziesiętny 5 5 2 2" xfId="2228" xr:uid="{00000000-0005-0000-0000-0000B3080000}"/>
    <cellStyle name="Dziesiętny 5 5 2 2 2" xfId="2229" xr:uid="{00000000-0005-0000-0000-0000B4080000}"/>
    <cellStyle name="Dziesiętny 5 5 2 2 3" xfId="2230" xr:uid="{00000000-0005-0000-0000-0000B5080000}"/>
    <cellStyle name="Dziesiętny 5 5 2 3" xfId="2231" xr:uid="{00000000-0005-0000-0000-0000B6080000}"/>
    <cellStyle name="Dziesiętny 5 5 2 3 2" xfId="2232" xr:uid="{00000000-0005-0000-0000-0000B7080000}"/>
    <cellStyle name="Dziesiętny 5 5 2 3 3" xfId="2233" xr:uid="{00000000-0005-0000-0000-0000B8080000}"/>
    <cellStyle name="Dziesiętny 5 5 2 4" xfId="2234" xr:uid="{00000000-0005-0000-0000-0000B9080000}"/>
    <cellStyle name="Dziesiętny 5 5 2 5" xfId="2235" xr:uid="{00000000-0005-0000-0000-0000BA080000}"/>
    <cellStyle name="Dziesiętny 5 5 2 6" xfId="2236" xr:uid="{00000000-0005-0000-0000-0000BB080000}"/>
    <cellStyle name="Dziesiętny 5 5 3" xfId="2237" xr:uid="{00000000-0005-0000-0000-0000BC080000}"/>
    <cellStyle name="Dziesiętny 5 5 3 2" xfId="2238" xr:uid="{00000000-0005-0000-0000-0000BD080000}"/>
    <cellStyle name="Dziesiętny 5 5 3 2 2" xfId="2239" xr:uid="{00000000-0005-0000-0000-0000BE080000}"/>
    <cellStyle name="Dziesiętny 5 5 3 2 3" xfId="2240" xr:uid="{00000000-0005-0000-0000-0000BF080000}"/>
    <cellStyle name="Dziesiętny 5 5 3 3" xfId="2241" xr:uid="{00000000-0005-0000-0000-0000C0080000}"/>
    <cellStyle name="Dziesiętny 5 5 3 3 2" xfId="2242" xr:uid="{00000000-0005-0000-0000-0000C1080000}"/>
    <cellStyle name="Dziesiętny 5 5 3 3 3" xfId="2243" xr:uid="{00000000-0005-0000-0000-0000C2080000}"/>
    <cellStyle name="Dziesiętny 5 5 3 4" xfId="2244" xr:uid="{00000000-0005-0000-0000-0000C3080000}"/>
    <cellStyle name="Dziesiętny 5 5 3 5" xfId="2245" xr:uid="{00000000-0005-0000-0000-0000C4080000}"/>
    <cellStyle name="Dziesiętny 5 5 4" xfId="2246" xr:uid="{00000000-0005-0000-0000-0000C5080000}"/>
    <cellStyle name="Dziesiętny 5 5 4 2" xfId="2247" xr:uid="{00000000-0005-0000-0000-0000C6080000}"/>
    <cellStyle name="Dziesiętny 5 5 4 3" xfId="2248" xr:uid="{00000000-0005-0000-0000-0000C7080000}"/>
    <cellStyle name="Dziesiętny 5 5 5" xfId="2249" xr:uid="{00000000-0005-0000-0000-0000C8080000}"/>
    <cellStyle name="Dziesiętny 5 5 5 2" xfId="2250" xr:uid="{00000000-0005-0000-0000-0000C9080000}"/>
    <cellStyle name="Dziesiętny 5 5 5 3" xfId="2251" xr:uid="{00000000-0005-0000-0000-0000CA080000}"/>
    <cellStyle name="Dziesiętny 5 5 6" xfId="2252" xr:uid="{00000000-0005-0000-0000-0000CB080000}"/>
    <cellStyle name="Dziesiętny 5 5 7" xfId="2253" xr:uid="{00000000-0005-0000-0000-0000CC080000}"/>
    <cellStyle name="Dziesiętny 5 5 8" xfId="2254" xr:uid="{00000000-0005-0000-0000-0000CD080000}"/>
    <cellStyle name="Dziesiętny 5 6" xfId="2255" xr:uid="{00000000-0005-0000-0000-0000CE080000}"/>
    <cellStyle name="Dziesiętny 5 6 2" xfId="2256" xr:uid="{00000000-0005-0000-0000-0000CF080000}"/>
    <cellStyle name="Dziesiętny 5 6 2 2" xfId="2257" xr:uid="{00000000-0005-0000-0000-0000D0080000}"/>
    <cellStyle name="Dziesiętny 5 6 2 3" xfId="2258" xr:uid="{00000000-0005-0000-0000-0000D1080000}"/>
    <cellStyle name="Dziesiętny 5 6 2 4" xfId="2259" xr:uid="{00000000-0005-0000-0000-0000D2080000}"/>
    <cellStyle name="Dziesiętny 5 6 3" xfId="2260" xr:uid="{00000000-0005-0000-0000-0000D3080000}"/>
    <cellStyle name="Dziesiętny 5 6 3 2" xfId="2261" xr:uid="{00000000-0005-0000-0000-0000D4080000}"/>
    <cellStyle name="Dziesiętny 5 6 3 3" xfId="2262" xr:uid="{00000000-0005-0000-0000-0000D5080000}"/>
    <cellStyle name="Dziesiętny 5 6 4" xfId="2263" xr:uid="{00000000-0005-0000-0000-0000D6080000}"/>
    <cellStyle name="Dziesiętny 5 6 5" xfId="2264" xr:uid="{00000000-0005-0000-0000-0000D7080000}"/>
    <cellStyle name="Dziesiętny 5 6 6" xfId="2265" xr:uid="{00000000-0005-0000-0000-0000D8080000}"/>
    <cellStyle name="Dziesiętny 5 7" xfId="2266" xr:uid="{00000000-0005-0000-0000-0000D9080000}"/>
    <cellStyle name="Dziesiętny 5 7 2" xfId="2267" xr:uid="{00000000-0005-0000-0000-0000DA080000}"/>
    <cellStyle name="Dziesiętny 5 7 2 2" xfId="2268" xr:uid="{00000000-0005-0000-0000-0000DB080000}"/>
    <cellStyle name="Dziesiętny 5 7 2 3" xfId="2269" xr:uid="{00000000-0005-0000-0000-0000DC080000}"/>
    <cellStyle name="Dziesiętny 5 7 3" xfId="2270" xr:uid="{00000000-0005-0000-0000-0000DD080000}"/>
    <cellStyle name="Dziesiętny 5 7 3 2" xfId="2271" xr:uid="{00000000-0005-0000-0000-0000DE080000}"/>
    <cellStyle name="Dziesiętny 5 7 3 3" xfId="2272" xr:uid="{00000000-0005-0000-0000-0000DF080000}"/>
    <cellStyle name="Dziesiętny 5 7 4" xfId="2273" xr:uid="{00000000-0005-0000-0000-0000E0080000}"/>
    <cellStyle name="Dziesiętny 5 7 5" xfId="2274" xr:uid="{00000000-0005-0000-0000-0000E1080000}"/>
    <cellStyle name="Dziesiętny 5 7 6" xfId="2275" xr:uid="{00000000-0005-0000-0000-0000E2080000}"/>
    <cellStyle name="Dziesiętny 5 8" xfId="2276" xr:uid="{00000000-0005-0000-0000-0000E3080000}"/>
    <cellStyle name="Dziesiętny 5 8 2" xfId="2277" xr:uid="{00000000-0005-0000-0000-0000E4080000}"/>
    <cellStyle name="Dziesiętny 5 8 2 2" xfId="2278" xr:uid="{00000000-0005-0000-0000-0000E5080000}"/>
    <cellStyle name="Dziesiętny 5 8 2 3" xfId="2279" xr:uid="{00000000-0005-0000-0000-0000E6080000}"/>
    <cellStyle name="Dziesiętny 5 8 3" xfId="2280" xr:uid="{00000000-0005-0000-0000-0000E7080000}"/>
    <cellStyle name="Dziesiętny 5 8 3 2" xfId="2281" xr:uid="{00000000-0005-0000-0000-0000E8080000}"/>
    <cellStyle name="Dziesiętny 5 8 3 3" xfId="2282" xr:uid="{00000000-0005-0000-0000-0000E9080000}"/>
    <cellStyle name="Dziesiętny 5 8 4" xfId="2283" xr:uid="{00000000-0005-0000-0000-0000EA080000}"/>
    <cellStyle name="Dziesiętny 5 8 5" xfId="2284" xr:uid="{00000000-0005-0000-0000-0000EB080000}"/>
    <cellStyle name="Dziesiętny 5 9" xfId="2285" xr:uid="{00000000-0005-0000-0000-0000EC080000}"/>
    <cellStyle name="Dziesiętny 5 9 2" xfId="2286" xr:uid="{00000000-0005-0000-0000-0000ED080000}"/>
    <cellStyle name="Dziesiętny 5 9 3" xfId="2287" xr:uid="{00000000-0005-0000-0000-0000EE080000}"/>
    <cellStyle name="Dziesiętny 6" xfId="2288" xr:uid="{00000000-0005-0000-0000-0000EF080000}"/>
    <cellStyle name="Dziesiętny 6 10" xfId="2289" xr:uid="{00000000-0005-0000-0000-0000F0080000}"/>
    <cellStyle name="Dziesiętny 6 11" xfId="2290" xr:uid="{00000000-0005-0000-0000-0000F1080000}"/>
    <cellStyle name="Dziesiętny 6 2" xfId="2291" xr:uid="{00000000-0005-0000-0000-0000F2080000}"/>
    <cellStyle name="Dziesiętny 6 2 10" xfId="2292" xr:uid="{00000000-0005-0000-0000-0000F3080000}"/>
    <cellStyle name="Dziesiętny 6 2 2" xfId="2293" xr:uid="{00000000-0005-0000-0000-0000F4080000}"/>
    <cellStyle name="Dziesiętny 6 2 2 2" xfId="2294" xr:uid="{00000000-0005-0000-0000-0000F5080000}"/>
    <cellStyle name="Dziesiętny 6 2 2 2 2" xfId="2295" xr:uid="{00000000-0005-0000-0000-0000F6080000}"/>
    <cellStyle name="Dziesiętny 6 2 2 2 2 2" xfId="2296" xr:uid="{00000000-0005-0000-0000-0000F7080000}"/>
    <cellStyle name="Dziesiętny 6 2 2 2 2 3" xfId="2297" xr:uid="{00000000-0005-0000-0000-0000F8080000}"/>
    <cellStyle name="Dziesiętny 6 2 2 2 3" xfId="2298" xr:uid="{00000000-0005-0000-0000-0000F9080000}"/>
    <cellStyle name="Dziesiętny 6 2 2 2 3 2" xfId="2299" xr:uid="{00000000-0005-0000-0000-0000FA080000}"/>
    <cellStyle name="Dziesiętny 6 2 2 2 3 3" xfId="2300" xr:uid="{00000000-0005-0000-0000-0000FB080000}"/>
    <cellStyle name="Dziesiętny 6 2 2 2 4" xfId="2301" xr:uid="{00000000-0005-0000-0000-0000FC080000}"/>
    <cellStyle name="Dziesiętny 6 2 2 2 5" xfId="2302" xr:uid="{00000000-0005-0000-0000-0000FD080000}"/>
    <cellStyle name="Dziesiętny 6 2 2 2 6" xfId="2303" xr:uid="{00000000-0005-0000-0000-0000FE080000}"/>
    <cellStyle name="Dziesiętny 6 2 2 3" xfId="2304" xr:uid="{00000000-0005-0000-0000-0000FF080000}"/>
    <cellStyle name="Dziesiętny 6 2 2 3 2" xfId="2305" xr:uid="{00000000-0005-0000-0000-000000090000}"/>
    <cellStyle name="Dziesiętny 6 2 2 3 2 2" xfId="2306" xr:uid="{00000000-0005-0000-0000-000001090000}"/>
    <cellStyle name="Dziesiętny 6 2 2 3 2 3" xfId="2307" xr:uid="{00000000-0005-0000-0000-000002090000}"/>
    <cellStyle name="Dziesiętny 6 2 2 3 3" xfId="2308" xr:uid="{00000000-0005-0000-0000-000003090000}"/>
    <cellStyle name="Dziesiętny 6 2 2 3 3 2" xfId="2309" xr:uid="{00000000-0005-0000-0000-000004090000}"/>
    <cellStyle name="Dziesiętny 6 2 2 3 3 3" xfId="2310" xr:uid="{00000000-0005-0000-0000-000005090000}"/>
    <cellStyle name="Dziesiętny 6 2 2 3 4" xfId="2311" xr:uid="{00000000-0005-0000-0000-000006090000}"/>
    <cellStyle name="Dziesiętny 6 2 2 3 5" xfId="2312" xr:uid="{00000000-0005-0000-0000-000007090000}"/>
    <cellStyle name="Dziesiętny 6 2 2 4" xfId="2313" xr:uid="{00000000-0005-0000-0000-000008090000}"/>
    <cellStyle name="Dziesiętny 6 2 2 4 2" xfId="2314" xr:uid="{00000000-0005-0000-0000-000009090000}"/>
    <cellStyle name="Dziesiętny 6 2 2 4 3" xfId="2315" xr:uid="{00000000-0005-0000-0000-00000A090000}"/>
    <cellStyle name="Dziesiętny 6 2 2 5" xfId="2316" xr:uid="{00000000-0005-0000-0000-00000B090000}"/>
    <cellStyle name="Dziesiętny 6 2 2 5 2" xfId="2317" xr:uid="{00000000-0005-0000-0000-00000C090000}"/>
    <cellStyle name="Dziesiętny 6 2 2 5 3" xfId="2318" xr:uid="{00000000-0005-0000-0000-00000D090000}"/>
    <cellStyle name="Dziesiętny 6 2 2 6" xfId="2319" xr:uid="{00000000-0005-0000-0000-00000E090000}"/>
    <cellStyle name="Dziesiętny 6 2 2 7" xfId="2320" xr:uid="{00000000-0005-0000-0000-00000F090000}"/>
    <cellStyle name="Dziesiętny 6 2 2 8" xfId="2321" xr:uid="{00000000-0005-0000-0000-000010090000}"/>
    <cellStyle name="Dziesiętny 6 2 3" xfId="2322" xr:uid="{00000000-0005-0000-0000-000011090000}"/>
    <cellStyle name="Dziesiętny 6 2 3 2" xfId="2323" xr:uid="{00000000-0005-0000-0000-000012090000}"/>
    <cellStyle name="Dziesiętny 6 2 3 2 2" xfId="2324" xr:uid="{00000000-0005-0000-0000-000013090000}"/>
    <cellStyle name="Dziesiętny 6 2 3 2 2 2" xfId="2325" xr:uid="{00000000-0005-0000-0000-000014090000}"/>
    <cellStyle name="Dziesiętny 6 2 3 2 2 3" xfId="2326" xr:uid="{00000000-0005-0000-0000-000015090000}"/>
    <cellStyle name="Dziesiętny 6 2 3 2 3" xfId="2327" xr:uid="{00000000-0005-0000-0000-000016090000}"/>
    <cellStyle name="Dziesiętny 6 2 3 2 3 2" xfId="2328" xr:uid="{00000000-0005-0000-0000-000017090000}"/>
    <cellStyle name="Dziesiętny 6 2 3 2 3 3" xfId="2329" xr:uid="{00000000-0005-0000-0000-000018090000}"/>
    <cellStyle name="Dziesiętny 6 2 3 2 4" xfId="2330" xr:uid="{00000000-0005-0000-0000-000019090000}"/>
    <cellStyle name="Dziesiętny 6 2 3 2 5" xfId="2331" xr:uid="{00000000-0005-0000-0000-00001A090000}"/>
    <cellStyle name="Dziesiętny 6 2 3 2 6" xfId="2332" xr:uid="{00000000-0005-0000-0000-00001B090000}"/>
    <cellStyle name="Dziesiętny 6 2 3 3" xfId="2333" xr:uid="{00000000-0005-0000-0000-00001C090000}"/>
    <cellStyle name="Dziesiętny 6 2 3 3 2" xfId="2334" xr:uid="{00000000-0005-0000-0000-00001D090000}"/>
    <cellStyle name="Dziesiętny 6 2 3 3 2 2" xfId="2335" xr:uid="{00000000-0005-0000-0000-00001E090000}"/>
    <cellStyle name="Dziesiętny 6 2 3 3 2 3" xfId="2336" xr:uid="{00000000-0005-0000-0000-00001F090000}"/>
    <cellStyle name="Dziesiętny 6 2 3 3 3" xfId="2337" xr:uid="{00000000-0005-0000-0000-000020090000}"/>
    <cellStyle name="Dziesiętny 6 2 3 3 3 2" xfId="2338" xr:uid="{00000000-0005-0000-0000-000021090000}"/>
    <cellStyle name="Dziesiętny 6 2 3 3 3 3" xfId="2339" xr:uid="{00000000-0005-0000-0000-000022090000}"/>
    <cellStyle name="Dziesiętny 6 2 3 3 4" xfId="2340" xr:uid="{00000000-0005-0000-0000-000023090000}"/>
    <cellStyle name="Dziesiętny 6 2 3 3 5" xfId="2341" xr:uid="{00000000-0005-0000-0000-000024090000}"/>
    <cellStyle name="Dziesiętny 6 2 3 4" xfId="2342" xr:uid="{00000000-0005-0000-0000-000025090000}"/>
    <cellStyle name="Dziesiętny 6 2 3 4 2" xfId="2343" xr:uid="{00000000-0005-0000-0000-000026090000}"/>
    <cellStyle name="Dziesiętny 6 2 3 4 3" xfId="2344" xr:uid="{00000000-0005-0000-0000-000027090000}"/>
    <cellStyle name="Dziesiętny 6 2 3 5" xfId="2345" xr:uid="{00000000-0005-0000-0000-000028090000}"/>
    <cellStyle name="Dziesiętny 6 2 3 5 2" xfId="2346" xr:uid="{00000000-0005-0000-0000-000029090000}"/>
    <cellStyle name="Dziesiętny 6 2 3 5 3" xfId="2347" xr:uid="{00000000-0005-0000-0000-00002A090000}"/>
    <cellStyle name="Dziesiętny 6 2 3 6" xfId="2348" xr:uid="{00000000-0005-0000-0000-00002B090000}"/>
    <cellStyle name="Dziesiętny 6 2 3 7" xfId="2349" xr:uid="{00000000-0005-0000-0000-00002C090000}"/>
    <cellStyle name="Dziesiętny 6 2 3 8" xfId="2350" xr:uid="{00000000-0005-0000-0000-00002D090000}"/>
    <cellStyle name="Dziesiętny 6 2 4" xfId="2351" xr:uid="{00000000-0005-0000-0000-00002E090000}"/>
    <cellStyle name="Dziesiętny 6 2 4 2" xfId="2352" xr:uid="{00000000-0005-0000-0000-00002F090000}"/>
    <cellStyle name="Dziesiętny 6 2 4 2 2" xfId="2353" xr:uid="{00000000-0005-0000-0000-000030090000}"/>
    <cellStyle name="Dziesiętny 6 2 4 2 3" xfId="2354" xr:uid="{00000000-0005-0000-0000-000031090000}"/>
    <cellStyle name="Dziesiętny 6 2 4 3" xfId="2355" xr:uid="{00000000-0005-0000-0000-000032090000}"/>
    <cellStyle name="Dziesiętny 6 2 4 3 2" xfId="2356" xr:uid="{00000000-0005-0000-0000-000033090000}"/>
    <cellStyle name="Dziesiętny 6 2 4 3 3" xfId="2357" xr:uid="{00000000-0005-0000-0000-000034090000}"/>
    <cellStyle name="Dziesiętny 6 2 4 4" xfId="2358" xr:uid="{00000000-0005-0000-0000-000035090000}"/>
    <cellStyle name="Dziesiętny 6 2 4 5" xfId="2359" xr:uid="{00000000-0005-0000-0000-000036090000}"/>
    <cellStyle name="Dziesiętny 6 2 4 6" xfId="2360" xr:uid="{00000000-0005-0000-0000-000037090000}"/>
    <cellStyle name="Dziesiętny 6 2 5" xfId="2361" xr:uid="{00000000-0005-0000-0000-000038090000}"/>
    <cellStyle name="Dziesiętny 6 2 5 2" xfId="2362" xr:uid="{00000000-0005-0000-0000-000039090000}"/>
    <cellStyle name="Dziesiętny 6 2 5 2 2" xfId="2363" xr:uid="{00000000-0005-0000-0000-00003A090000}"/>
    <cellStyle name="Dziesiętny 6 2 5 2 3" xfId="2364" xr:uid="{00000000-0005-0000-0000-00003B090000}"/>
    <cellStyle name="Dziesiętny 6 2 5 3" xfId="2365" xr:uid="{00000000-0005-0000-0000-00003C090000}"/>
    <cellStyle name="Dziesiętny 6 2 5 3 2" xfId="2366" xr:uid="{00000000-0005-0000-0000-00003D090000}"/>
    <cellStyle name="Dziesiętny 6 2 5 3 3" xfId="2367" xr:uid="{00000000-0005-0000-0000-00003E090000}"/>
    <cellStyle name="Dziesiętny 6 2 5 4" xfId="2368" xr:uid="{00000000-0005-0000-0000-00003F090000}"/>
    <cellStyle name="Dziesiętny 6 2 5 5" xfId="2369" xr:uid="{00000000-0005-0000-0000-000040090000}"/>
    <cellStyle name="Dziesiętny 6 2 6" xfId="2370" xr:uid="{00000000-0005-0000-0000-000041090000}"/>
    <cellStyle name="Dziesiętny 6 2 6 2" xfId="2371" xr:uid="{00000000-0005-0000-0000-000042090000}"/>
    <cellStyle name="Dziesiętny 6 2 6 3" xfId="2372" xr:uid="{00000000-0005-0000-0000-000043090000}"/>
    <cellStyle name="Dziesiętny 6 2 7" xfId="2373" xr:uid="{00000000-0005-0000-0000-000044090000}"/>
    <cellStyle name="Dziesiętny 6 2 7 2" xfId="2374" xr:uid="{00000000-0005-0000-0000-000045090000}"/>
    <cellStyle name="Dziesiętny 6 2 7 3" xfId="2375" xr:uid="{00000000-0005-0000-0000-000046090000}"/>
    <cellStyle name="Dziesiętny 6 2 8" xfId="2376" xr:uid="{00000000-0005-0000-0000-000047090000}"/>
    <cellStyle name="Dziesiętny 6 2 9" xfId="2377" xr:uid="{00000000-0005-0000-0000-000048090000}"/>
    <cellStyle name="Dziesiętny 6 3" xfId="2378" xr:uid="{00000000-0005-0000-0000-000049090000}"/>
    <cellStyle name="Dziesiętny 6 3 2" xfId="2379" xr:uid="{00000000-0005-0000-0000-00004A090000}"/>
    <cellStyle name="Dziesiętny 6 3 2 2" xfId="2380" xr:uid="{00000000-0005-0000-0000-00004B090000}"/>
    <cellStyle name="Dziesiętny 6 3 2 2 2" xfId="2381" xr:uid="{00000000-0005-0000-0000-00004C090000}"/>
    <cellStyle name="Dziesiętny 6 3 2 2 3" xfId="2382" xr:uid="{00000000-0005-0000-0000-00004D090000}"/>
    <cellStyle name="Dziesiętny 6 3 2 3" xfId="2383" xr:uid="{00000000-0005-0000-0000-00004E090000}"/>
    <cellStyle name="Dziesiętny 6 3 2 3 2" xfId="2384" xr:uid="{00000000-0005-0000-0000-00004F090000}"/>
    <cellStyle name="Dziesiętny 6 3 2 3 3" xfId="2385" xr:uid="{00000000-0005-0000-0000-000050090000}"/>
    <cellStyle name="Dziesiętny 6 3 2 4" xfId="2386" xr:uid="{00000000-0005-0000-0000-000051090000}"/>
    <cellStyle name="Dziesiętny 6 3 2 5" xfId="2387" xr:uid="{00000000-0005-0000-0000-000052090000}"/>
    <cellStyle name="Dziesiętny 6 3 2 6" xfId="2388" xr:uid="{00000000-0005-0000-0000-000053090000}"/>
    <cellStyle name="Dziesiętny 6 3 3" xfId="2389" xr:uid="{00000000-0005-0000-0000-000054090000}"/>
    <cellStyle name="Dziesiętny 6 3 3 2" xfId="2390" xr:uid="{00000000-0005-0000-0000-000055090000}"/>
    <cellStyle name="Dziesiętny 6 3 3 2 2" xfId="2391" xr:uid="{00000000-0005-0000-0000-000056090000}"/>
    <cellStyle name="Dziesiętny 6 3 3 2 3" xfId="2392" xr:uid="{00000000-0005-0000-0000-000057090000}"/>
    <cellStyle name="Dziesiętny 6 3 3 3" xfId="2393" xr:uid="{00000000-0005-0000-0000-000058090000}"/>
    <cellStyle name="Dziesiętny 6 3 3 3 2" xfId="2394" xr:uid="{00000000-0005-0000-0000-000059090000}"/>
    <cellStyle name="Dziesiętny 6 3 3 3 3" xfId="2395" xr:uid="{00000000-0005-0000-0000-00005A090000}"/>
    <cellStyle name="Dziesiętny 6 3 3 4" xfId="2396" xr:uid="{00000000-0005-0000-0000-00005B090000}"/>
    <cellStyle name="Dziesiętny 6 3 3 5" xfId="2397" xr:uid="{00000000-0005-0000-0000-00005C090000}"/>
    <cellStyle name="Dziesiętny 6 3 4" xfId="2398" xr:uid="{00000000-0005-0000-0000-00005D090000}"/>
    <cellStyle name="Dziesiętny 6 3 4 2" xfId="2399" xr:uid="{00000000-0005-0000-0000-00005E090000}"/>
    <cellStyle name="Dziesiętny 6 3 4 3" xfId="2400" xr:uid="{00000000-0005-0000-0000-00005F090000}"/>
    <cellStyle name="Dziesiętny 6 3 5" xfId="2401" xr:uid="{00000000-0005-0000-0000-000060090000}"/>
    <cellStyle name="Dziesiętny 6 3 5 2" xfId="2402" xr:uid="{00000000-0005-0000-0000-000061090000}"/>
    <cellStyle name="Dziesiętny 6 3 5 3" xfId="2403" xr:uid="{00000000-0005-0000-0000-000062090000}"/>
    <cellStyle name="Dziesiętny 6 3 6" xfId="2404" xr:uid="{00000000-0005-0000-0000-000063090000}"/>
    <cellStyle name="Dziesiętny 6 3 7" xfId="2405" xr:uid="{00000000-0005-0000-0000-000064090000}"/>
    <cellStyle name="Dziesiętny 6 3 8" xfId="2406" xr:uid="{00000000-0005-0000-0000-000065090000}"/>
    <cellStyle name="Dziesiętny 6 4" xfId="2407" xr:uid="{00000000-0005-0000-0000-000066090000}"/>
    <cellStyle name="Dziesiętny 6 4 2" xfId="2408" xr:uid="{00000000-0005-0000-0000-000067090000}"/>
    <cellStyle name="Dziesiętny 6 4 2 2" xfId="2409" xr:uid="{00000000-0005-0000-0000-000068090000}"/>
    <cellStyle name="Dziesiętny 6 4 2 2 2" xfId="2410" xr:uid="{00000000-0005-0000-0000-000069090000}"/>
    <cellStyle name="Dziesiętny 6 4 2 2 3" xfId="2411" xr:uid="{00000000-0005-0000-0000-00006A090000}"/>
    <cellStyle name="Dziesiętny 6 4 2 3" xfId="2412" xr:uid="{00000000-0005-0000-0000-00006B090000}"/>
    <cellStyle name="Dziesiętny 6 4 2 3 2" xfId="2413" xr:uid="{00000000-0005-0000-0000-00006C090000}"/>
    <cellStyle name="Dziesiętny 6 4 2 3 3" xfId="2414" xr:uid="{00000000-0005-0000-0000-00006D090000}"/>
    <cellStyle name="Dziesiętny 6 4 2 4" xfId="2415" xr:uid="{00000000-0005-0000-0000-00006E090000}"/>
    <cellStyle name="Dziesiętny 6 4 2 5" xfId="2416" xr:uid="{00000000-0005-0000-0000-00006F090000}"/>
    <cellStyle name="Dziesiętny 6 4 2 6" xfId="2417" xr:uid="{00000000-0005-0000-0000-000070090000}"/>
    <cellStyle name="Dziesiętny 6 4 3" xfId="2418" xr:uid="{00000000-0005-0000-0000-000071090000}"/>
    <cellStyle name="Dziesiętny 6 4 3 2" xfId="2419" xr:uid="{00000000-0005-0000-0000-000072090000}"/>
    <cellStyle name="Dziesiętny 6 4 3 2 2" xfId="2420" xr:uid="{00000000-0005-0000-0000-000073090000}"/>
    <cellStyle name="Dziesiętny 6 4 3 2 3" xfId="2421" xr:uid="{00000000-0005-0000-0000-000074090000}"/>
    <cellStyle name="Dziesiętny 6 4 3 3" xfId="2422" xr:uid="{00000000-0005-0000-0000-000075090000}"/>
    <cellStyle name="Dziesiętny 6 4 3 3 2" xfId="2423" xr:uid="{00000000-0005-0000-0000-000076090000}"/>
    <cellStyle name="Dziesiętny 6 4 3 3 3" xfId="2424" xr:uid="{00000000-0005-0000-0000-000077090000}"/>
    <cellStyle name="Dziesiętny 6 4 3 4" xfId="2425" xr:uid="{00000000-0005-0000-0000-000078090000}"/>
    <cellStyle name="Dziesiętny 6 4 3 5" xfId="2426" xr:uid="{00000000-0005-0000-0000-000079090000}"/>
    <cellStyle name="Dziesiętny 6 4 4" xfId="2427" xr:uid="{00000000-0005-0000-0000-00007A090000}"/>
    <cellStyle name="Dziesiętny 6 4 4 2" xfId="2428" xr:uid="{00000000-0005-0000-0000-00007B090000}"/>
    <cellStyle name="Dziesiętny 6 4 4 3" xfId="2429" xr:uid="{00000000-0005-0000-0000-00007C090000}"/>
    <cellStyle name="Dziesiętny 6 4 5" xfId="2430" xr:uid="{00000000-0005-0000-0000-00007D090000}"/>
    <cellStyle name="Dziesiętny 6 4 5 2" xfId="2431" xr:uid="{00000000-0005-0000-0000-00007E090000}"/>
    <cellStyle name="Dziesiętny 6 4 5 3" xfId="2432" xr:uid="{00000000-0005-0000-0000-00007F090000}"/>
    <cellStyle name="Dziesiętny 6 4 6" xfId="2433" xr:uid="{00000000-0005-0000-0000-000080090000}"/>
    <cellStyle name="Dziesiętny 6 4 7" xfId="2434" xr:uid="{00000000-0005-0000-0000-000081090000}"/>
    <cellStyle name="Dziesiętny 6 4 8" xfId="2435" xr:uid="{00000000-0005-0000-0000-000082090000}"/>
    <cellStyle name="Dziesiętny 6 5" xfId="2436" xr:uid="{00000000-0005-0000-0000-000083090000}"/>
    <cellStyle name="Dziesiętny 6 5 2" xfId="2437" xr:uid="{00000000-0005-0000-0000-000084090000}"/>
    <cellStyle name="Dziesiętny 6 5 2 2" xfId="2438" xr:uid="{00000000-0005-0000-0000-000085090000}"/>
    <cellStyle name="Dziesiętny 6 5 2 3" xfId="2439" xr:uid="{00000000-0005-0000-0000-000086090000}"/>
    <cellStyle name="Dziesiętny 6 5 3" xfId="2440" xr:uid="{00000000-0005-0000-0000-000087090000}"/>
    <cellStyle name="Dziesiętny 6 5 3 2" xfId="2441" xr:uid="{00000000-0005-0000-0000-000088090000}"/>
    <cellStyle name="Dziesiętny 6 5 3 3" xfId="2442" xr:uid="{00000000-0005-0000-0000-000089090000}"/>
    <cellStyle name="Dziesiętny 6 5 4" xfId="2443" xr:uid="{00000000-0005-0000-0000-00008A090000}"/>
    <cellStyle name="Dziesiętny 6 5 5" xfId="2444" xr:uid="{00000000-0005-0000-0000-00008B090000}"/>
    <cellStyle name="Dziesiętny 6 5 6" xfId="2445" xr:uid="{00000000-0005-0000-0000-00008C090000}"/>
    <cellStyle name="Dziesiętny 6 6" xfId="2446" xr:uid="{00000000-0005-0000-0000-00008D090000}"/>
    <cellStyle name="Dziesiętny 6 6 2" xfId="2447" xr:uid="{00000000-0005-0000-0000-00008E090000}"/>
    <cellStyle name="Dziesiętny 6 6 2 2" xfId="2448" xr:uid="{00000000-0005-0000-0000-00008F090000}"/>
    <cellStyle name="Dziesiętny 6 6 2 3" xfId="2449" xr:uid="{00000000-0005-0000-0000-000090090000}"/>
    <cellStyle name="Dziesiętny 6 6 3" xfId="2450" xr:uid="{00000000-0005-0000-0000-000091090000}"/>
    <cellStyle name="Dziesiętny 6 6 3 2" xfId="2451" xr:uid="{00000000-0005-0000-0000-000092090000}"/>
    <cellStyle name="Dziesiętny 6 6 3 3" xfId="2452" xr:uid="{00000000-0005-0000-0000-000093090000}"/>
    <cellStyle name="Dziesiętny 6 6 4" xfId="2453" xr:uid="{00000000-0005-0000-0000-000094090000}"/>
    <cellStyle name="Dziesiętny 6 6 5" xfId="2454" xr:uid="{00000000-0005-0000-0000-000095090000}"/>
    <cellStyle name="Dziesiętny 6 7" xfId="2455" xr:uid="{00000000-0005-0000-0000-000096090000}"/>
    <cellStyle name="Dziesiętny 6 7 2" xfId="2456" xr:uid="{00000000-0005-0000-0000-000097090000}"/>
    <cellStyle name="Dziesiętny 6 7 3" xfId="2457" xr:uid="{00000000-0005-0000-0000-000098090000}"/>
    <cellStyle name="Dziesiętny 6 8" xfId="2458" xr:uid="{00000000-0005-0000-0000-000099090000}"/>
    <cellStyle name="Dziesiętny 6 8 2" xfId="2459" xr:uid="{00000000-0005-0000-0000-00009A090000}"/>
    <cellStyle name="Dziesiętny 6 8 3" xfId="2460" xr:uid="{00000000-0005-0000-0000-00009B090000}"/>
    <cellStyle name="Dziesiętny 6 9" xfId="2461" xr:uid="{00000000-0005-0000-0000-00009C090000}"/>
    <cellStyle name="Dziesiętny 7" xfId="2462" xr:uid="{00000000-0005-0000-0000-00009D090000}"/>
    <cellStyle name="Dziesiętny 7 10" xfId="2463" xr:uid="{00000000-0005-0000-0000-00009E090000}"/>
    <cellStyle name="Dziesiętny 7 11" xfId="2464" xr:uid="{00000000-0005-0000-0000-00009F090000}"/>
    <cellStyle name="Dziesiętny 7 12" xfId="2465" xr:uid="{00000000-0005-0000-0000-0000A0090000}"/>
    <cellStyle name="Dziesiętny 7 2" xfId="2466" xr:uid="{00000000-0005-0000-0000-0000A1090000}"/>
    <cellStyle name="Dziesiętny 7 2 10" xfId="2467" xr:uid="{00000000-0005-0000-0000-0000A2090000}"/>
    <cellStyle name="Dziesiętny 7 2 2" xfId="2468" xr:uid="{00000000-0005-0000-0000-0000A3090000}"/>
    <cellStyle name="Dziesiętny 7 2 2 2" xfId="2469" xr:uid="{00000000-0005-0000-0000-0000A4090000}"/>
    <cellStyle name="Dziesiętny 7 2 2 2 2" xfId="2470" xr:uid="{00000000-0005-0000-0000-0000A5090000}"/>
    <cellStyle name="Dziesiętny 7 2 2 2 2 2" xfId="2471" xr:uid="{00000000-0005-0000-0000-0000A6090000}"/>
    <cellStyle name="Dziesiętny 7 2 2 2 2 3" xfId="2472" xr:uid="{00000000-0005-0000-0000-0000A7090000}"/>
    <cellStyle name="Dziesiętny 7 2 2 2 3" xfId="2473" xr:uid="{00000000-0005-0000-0000-0000A8090000}"/>
    <cellStyle name="Dziesiętny 7 2 2 2 3 2" xfId="2474" xr:uid="{00000000-0005-0000-0000-0000A9090000}"/>
    <cellStyle name="Dziesiętny 7 2 2 2 3 3" xfId="2475" xr:uid="{00000000-0005-0000-0000-0000AA090000}"/>
    <cellStyle name="Dziesiętny 7 2 2 2 4" xfId="2476" xr:uid="{00000000-0005-0000-0000-0000AB090000}"/>
    <cellStyle name="Dziesiętny 7 2 2 2 5" xfId="2477" xr:uid="{00000000-0005-0000-0000-0000AC090000}"/>
    <cellStyle name="Dziesiętny 7 2 2 2 6" xfId="2478" xr:uid="{00000000-0005-0000-0000-0000AD090000}"/>
    <cellStyle name="Dziesiętny 7 2 2 3" xfId="2479" xr:uid="{00000000-0005-0000-0000-0000AE090000}"/>
    <cellStyle name="Dziesiętny 7 2 2 3 2" xfId="2480" xr:uid="{00000000-0005-0000-0000-0000AF090000}"/>
    <cellStyle name="Dziesiętny 7 2 2 3 2 2" xfId="2481" xr:uid="{00000000-0005-0000-0000-0000B0090000}"/>
    <cellStyle name="Dziesiętny 7 2 2 3 2 3" xfId="2482" xr:uid="{00000000-0005-0000-0000-0000B1090000}"/>
    <cellStyle name="Dziesiętny 7 2 2 3 3" xfId="2483" xr:uid="{00000000-0005-0000-0000-0000B2090000}"/>
    <cellStyle name="Dziesiętny 7 2 2 3 3 2" xfId="2484" xr:uid="{00000000-0005-0000-0000-0000B3090000}"/>
    <cellStyle name="Dziesiętny 7 2 2 3 3 3" xfId="2485" xr:uid="{00000000-0005-0000-0000-0000B4090000}"/>
    <cellStyle name="Dziesiętny 7 2 2 3 4" xfId="2486" xr:uid="{00000000-0005-0000-0000-0000B5090000}"/>
    <cellStyle name="Dziesiętny 7 2 2 3 5" xfId="2487" xr:uid="{00000000-0005-0000-0000-0000B6090000}"/>
    <cellStyle name="Dziesiętny 7 2 2 4" xfId="2488" xr:uid="{00000000-0005-0000-0000-0000B7090000}"/>
    <cellStyle name="Dziesiętny 7 2 2 4 2" xfId="2489" xr:uid="{00000000-0005-0000-0000-0000B8090000}"/>
    <cellStyle name="Dziesiętny 7 2 2 4 3" xfId="2490" xr:uid="{00000000-0005-0000-0000-0000B9090000}"/>
    <cellStyle name="Dziesiętny 7 2 2 5" xfId="2491" xr:uid="{00000000-0005-0000-0000-0000BA090000}"/>
    <cellStyle name="Dziesiętny 7 2 2 5 2" xfId="2492" xr:uid="{00000000-0005-0000-0000-0000BB090000}"/>
    <cellStyle name="Dziesiętny 7 2 2 5 3" xfId="2493" xr:uid="{00000000-0005-0000-0000-0000BC090000}"/>
    <cellStyle name="Dziesiętny 7 2 2 6" xfId="2494" xr:uid="{00000000-0005-0000-0000-0000BD090000}"/>
    <cellStyle name="Dziesiętny 7 2 2 7" xfId="2495" xr:uid="{00000000-0005-0000-0000-0000BE090000}"/>
    <cellStyle name="Dziesiętny 7 2 2 8" xfId="2496" xr:uid="{00000000-0005-0000-0000-0000BF090000}"/>
    <cellStyle name="Dziesiętny 7 2 3" xfId="2497" xr:uid="{00000000-0005-0000-0000-0000C0090000}"/>
    <cellStyle name="Dziesiętny 7 2 3 2" xfId="2498" xr:uid="{00000000-0005-0000-0000-0000C1090000}"/>
    <cellStyle name="Dziesiętny 7 2 3 2 2" xfId="2499" xr:uid="{00000000-0005-0000-0000-0000C2090000}"/>
    <cellStyle name="Dziesiętny 7 2 3 2 2 2" xfId="2500" xr:uid="{00000000-0005-0000-0000-0000C3090000}"/>
    <cellStyle name="Dziesiętny 7 2 3 2 2 3" xfId="2501" xr:uid="{00000000-0005-0000-0000-0000C4090000}"/>
    <cellStyle name="Dziesiętny 7 2 3 2 3" xfId="2502" xr:uid="{00000000-0005-0000-0000-0000C5090000}"/>
    <cellStyle name="Dziesiętny 7 2 3 2 3 2" xfId="2503" xr:uid="{00000000-0005-0000-0000-0000C6090000}"/>
    <cellStyle name="Dziesiętny 7 2 3 2 3 3" xfId="2504" xr:uid="{00000000-0005-0000-0000-0000C7090000}"/>
    <cellStyle name="Dziesiętny 7 2 3 2 4" xfId="2505" xr:uid="{00000000-0005-0000-0000-0000C8090000}"/>
    <cellStyle name="Dziesiętny 7 2 3 2 5" xfId="2506" xr:uid="{00000000-0005-0000-0000-0000C9090000}"/>
    <cellStyle name="Dziesiętny 7 2 3 2 6" xfId="2507" xr:uid="{00000000-0005-0000-0000-0000CA090000}"/>
    <cellStyle name="Dziesiętny 7 2 3 3" xfId="2508" xr:uid="{00000000-0005-0000-0000-0000CB090000}"/>
    <cellStyle name="Dziesiętny 7 2 3 3 2" xfId="2509" xr:uid="{00000000-0005-0000-0000-0000CC090000}"/>
    <cellStyle name="Dziesiętny 7 2 3 3 2 2" xfId="2510" xr:uid="{00000000-0005-0000-0000-0000CD090000}"/>
    <cellStyle name="Dziesiętny 7 2 3 3 2 3" xfId="2511" xr:uid="{00000000-0005-0000-0000-0000CE090000}"/>
    <cellStyle name="Dziesiętny 7 2 3 3 3" xfId="2512" xr:uid="{00000000-0005-0000-0000-0000CF090000}"/>
    <cellStyle name="Dziesiętny 7 2 3 3 3 2" xfId="2513" xr:uid="{00000000-0005-0000-0000-0000D0090000}"/>
    <cellStyle name="Dziesiętny 7 2 3 3 3 3" xfId="2514" xr:uid="{00000000-0005-0000-0000-0000D1090000}"/>
    <cellStyle name="Dziesiętny 7 2 3 3 4" xfId="2515" xr:uid="{00000000-0005-0000-0000-0000D2090000}"/>
    <cellStyle name="Dziesiętny 7 2 3 3 5" xfId="2516" xr:uid="{00000000-0005-0000-0000-0000D3090000}"/>
    <cellStyle name="Dziesiętny 7 2 3 4" xfId="2517" xr:uid="{00000000-0005-0000-0000-0000D4090000}"/>
    <cellStyle name="Dziesiętny 7 2 3 4 2" xfId="2518" xr:uid="{00000000-0005-0000-0000-0000D5090000}"/>
    <cellStyle name="Dziesiętny 7 2 3 4 3" xfId="2519" xr:uid="{00000000-0005-0000-0000-0000D6090000}"/>
    <cellStyle name="Dziesiętny 7 2 3 5" xfId="2520" xr:uid="{00000000-0005-0000-0000-0000D7090000}"/>
    <cellStyle name="Dziesiętny 7 2 3 5 2" xfId="2521" xr:uid="{00000000-0005-0000-0000-0000D8090000}"/>
    <cellStyle name="Dziesiętny 7 2 3 5 3" xfId="2522" xr:uid="{00000000-0005-0000-0000-0000D9090000}"/>
    <cellStyle name="Dziesiętny 7 2 3 6" xfId="2523" xr:uid="{00000000-0005-0000-0000-0000DA090000}"/>
    <cellStyle name="Dziesiętny 7 2 3 7" xfId="2524" xr:uid="{00000000-0005-0000-0000-0000DB090000}"/>
    <cellStyle name="Dziesiętny 7 2 3 8" xfId="2525" xr:uid="{00000000-0005-0000-0000-0000DC090000}"/>
    <cellStyle name="Dziesiętny 7 2 4" xfId="2526" xr:uid="{00000000-0005-0000-0000-0000DD090000}"/>
    <cellStyle name="Dziesiętny 7 2 4 2" xfId="2527" xr:uid="{00000000-0005-0000-0000-0000DE090000}"/>
    <cellStyle name="Dziesiętny 7 2 4 2 2" xfId="2528" xr:uid="{00000000-0005-0000-0000-0000DF090000}"/>
    <cellStyle name="Dziesiętny 7 2 4 2 3" xfId="2529" xr:uid="{00000000-0005-0000-0000-0000E0090000}"/>
    <cellStyle name="Dziesiętny 7 2 4 3" xfId="2530" xr:uid="{00000000-0005-0000-0000-0000E1090000}"/>
    <cellStyle name="Dziesiętny 7 2 4 3 2" xfId="2531" xr:uid="{00000000-0005-0000-0000-0000E2090000}"/>
    <cellStyle name="Dziesiętny 7 2 4 3 3" xfId="2532" xr:uid="{00000000-0005-0000-0000-0000E3090000}"/>
    <cellStyle name="Dziesiętny 7 2 4 4" xfId="2533" xr:uid="{00000000-0005-0000-0000-0000E4090000}"/>
    <cellStyle name="Dziesiętny 7 2 4 5" xfId="2534" xr:uid="{00000000-0005-0000-0000-0000E5090000}"/>
    <cellStyle name="Dziesiętny 7 2 4 6" xfId="2535" xr:uid="{00000000-0005-0000-0000-0000E6090000}"/>
    <cellStyle name="Dziesiętny 7 2 5" xfId="2536" xr:uid="{00000000-0005-0000-0000-0000E7090000}"/>
    <cellStyle name="Dziesiętny 7 2 5 2" xfId="2537" xr:uid="{00000000-0005-0000-0000-0000E8090000}"/>
    <cellStyle name="Dziesiętny 7 2 5 2 2" xfId="2538" xr:uid="{00000000-0005-0000-0000-0000E9090000}"/>
    <cellStyle name="Dziesiętny 7 2 5 2 3" xfId="2539" xr:uid="{00000000-0005-0000-0000-0000EA090000}"/>
    <cellStyle name="Dziesiętny 7 2 5 3" xfId="2540" xr:uid="{00000000-0005-0000-0000-0000EB090000}"/>
    <cellStyle name="Dziesiętny 7 2 5 3 2" xfId="2541" xr:uid="{00000000-0005-0000-0000-0000EC090000}"/>
    <cellStyle name="Dziesiętny 7 2 5 3 3" xfId="2542" xr:uid="{00000000-0005-0000-0000-0000ED090000}"/>
    <cellStyle name="Dziesiętny 7 2 5 4" xfId="2543" xr:uid="{00000000-0005-0000-0000-0000EE090000}"/>
    <cellStyle name="Dziesiętny 7 2 5 5" xfId="2544" xr:uid="{00000000-0005-0000-0000-0000EF090000}"/>
    <cellStyle name="Dziesiętny 7 2 6" xfId="2545" xr:uid="{00000000-0005-0000-0000-0000F0090000}"/>
    <cellStyle name="Dziesiętny 7 2 6 2" xfId="2546" xr:uid="{00000000-0005-0000-0000-0000F1090000}"/>
    <cellStyle name="Dziesiętny 7 2 6 3" xfId="2547" xr:uid="{00000000-0005-0000-0000-0000F2090000}"/>
    <cellStyle name="Dziesiętny 7 2 7" xfId="2548" xr:uid="{00000000-0005-0000-0000-0000F3090000}"/>
    <cellStyle name="Dziesiętny 7 2 7 2" xfId="2549" xr:uid="{00000000-0005-0000-0000-0000F4090000}"/>
    <cellStyle name="Dziesiętny 7 2 7 3" xfId="2550" xr:uid="{00000000-0005-0000-0000-0000F5090000}"/>
    <cellStyle name="Dziesiętny 7 2 8" xfId="2551" xr:uid="{00000000-0005-0000-0000-0000F6090000}"/>
    <cellStyle name="Dziesiętny 7 2 9" xfId="2552" xr:uid="{00000000-0005-0000-0000-0000F7090000}"/>
    <cellStyle name="Dziesiętny 7 3" xfId="2553" xr:uid="{00000000-0005-0000-0000-0000F8090000}"/>
    <cellStyle name="Dziesiętny 7 3 2" xfId="2554" xr:uid="{00000000-0005-0000-0000-0000F9090000}"/>
    <cellStyle name="Dziesiętny 7 3 2 2" xfId="2555" xr:uid="{00000000-0005-0000-0000-0000FA090000}"/>
    <cellStyle name="Dziesiętny 7 3 2 2 2" xfId="2556" xr:uid="{00000000-0005-0000-0000-0000FB090000}"/>
    <cellStyle name="Dziesiętny 7 3 2 2 3" xfId="2557" xr:uid="{00000000-0005-0000-0000-0000FC090000}"/>
    <cellStyle name="Dziesiętny 7 3 2 3" xfId="2558" xr:uid="{00000000-0005-0000-0000-0000FD090000}"/>
    <cellStyle name="Dziesiętny 7 3 2 3 2" xfId="2559" xr:uid="{00000000-0005-0000-0000-0000FE090000}"/>
    <cellStyle name="Dziesiętny 7 3 2 3 3" xfId="2560" xr:uid="{00000000-0005-0000-0000-0000FF090000}"/>
    <cellStyle name="Dziesiętny 7 3 2 4" xfId="2561" xr:uid="{00000000-0005-0000-0000-0000000A0000}"/>
    <cellStyle name="Dziesiętny 7 3 2 5" xfId="2562" xr:uid="{00000000-0005-0000-0000-0000010A0000}"/>
    <cellStyle name="Dziesiętny 7 3 2 6" xfId="2563" xr:uid="{00000000-0005-0000-0000-0000020A0000}"/>
    <cellStyle name="Dziesiętny 7 3 3" xfId="2564" xr:uid="{00000000-0005-0000-0000-0000030A0000}"/>
    <cellStyle name="Dziesiętny 7 3 3 2" xfId="2565" xr:uid="{00000000-0005-0000-0000-0000040A0000}"/>
    <cellStyle name="Dziesiętny 7 3 3 2 2" xfId="2566" xr:uid="{00000000-0005-0000-0000-0000050A0000}"/>
    <cellStyle name="Dziesiętny 7 3 3 2 3" xfId="2567" xr:uid="{00000000-0005-0000-0000-0000060A0000}"/>
    <cellStyle name="Dziesiętny 7 3 3 3" xfId="2568" xr:uid="{00000000-0005-0000-0000-0000070A0000}"/>
    <cellStyle name="Dziesiętny 7 3 3 3 2" xfId="2569" xr:uid="{00000000-0005-0000-0000-0000080A0000}"/>
    <cellStyle name="Dziesiętny 7 3 3 3 3" xfId="2570" xr:uid="{00000000-0005-0000-0000-0000090A0000}"/>
    <cellStyle name="Dziesiętny 7 3 3 4" xfId="2571" xr:uid="{00000000-0005-0000-0000-00000A0A0000}"/>
    <cellStyle name="Dziesiętny 7 3 3 5" xfId="2572" xr:uid="{00000000-0005-0000-0000-00000B0A0000}"/>
    <cellStyle name="Dziesiętny 7 3 4" xfId="2573" xr:uid="{00000000-0005-0000-0000-00000C0A0000}"/>
    <cellStyle name="Dziesiętny 7 3 4 2" xfId="2574" xr:uid="{00000000-0005-0000-0000-00000D0A0000}"/>
    <cellStyle name="Dziesiętny 7 3 4 3" xfId="2575" xr:uid="{00000000-0005-0000-0000-00000E0A0000}"/>
    <cellStyle name="Dziesiętny 7 3 5" xfId="2576" xr:uid="{00000000-0005-0000-0000-00000F0A0000}"/>
    <cellStyle name="Dziesiętny 7 3 5 2" xfId="2577" xr:uid="{00000000-0005-0000-0000-0000100A0000}"/>
    <cellStyle name="Dziesiętny 7 3 5 3" xfId="2578" xr:uid="{00000000-0005-0000-0000-0000110A0000}"/>
    <cellStyle name="Dziesiętny 7 3 6" xfId="2579" xr:uid="{00000000-0005-0000-0000-0000120A0000}"/>
    <cellStyle name="Dziesiętny 7 3 7" xfId="2580" xr:uid="{00000000-0005-0000-0000-0000130A0000}"/>
    <cellStyle name="Dziesiętny 7 3 8" xfId="2581" xr:uid="{00000000-0005-0000-0000-0000140A0000}"/>
    <cellStyle name="Dziesiętny 7 4" xfId="2582" xr:uid="{00000000-0005-0000-0000-0000150A0000}"/>
    <cellStyle name="Dziesiętny 7 4 2" xfId="2583" xr:uid="{00000000-0005-0000-0000-0000160A0000}"/>
    <cellStyle name="Dziesiętny 7 4 2 2" xfId="2584" xr:uid="{00000000-0005-0000-0000-0000170A0000}"/>
    <cellStyle name="Dziesiętny 7 4 2 2 2" xfId="2585" xr:uid="{00000000-0005-0000-0000-0000180A0000}"/>
    <cellStyle name="Dziesiętny 7 4 2 2 3" xfId="2586" xr:uid="{00000000-0005-0000-0000-0000190A0000}"/>
    <cellStyle name="Dziesiętny 7 4 2 3" xfId="2587" xr:uid="{00000000-0005-0000-0000-00001A0A0000}"/>
    <cellStyle name="Dziesiętny 7 4 2 3 2" xfId="2588" xr:uid="{00000000-0005-0000-0000-00001B0A0000}"/>
    <cellStyle name="Dziesiętny 7 4 2 3 3" xfId="2589" xr:uid="{00000000-0005-0000-0000-00001C0A0000}"/>
    <cellStyle name="Dziesiętny 7 4 2 4" xfId="2590" xr:uid="{00000000-0005-0000-0000-00001D0A0000}"/>
    <cellStyle name="Dziesiętny 7 4 2 5" xfId="2591" xr:uid="{00000000-0005-0000-0000-00001E0A0000}"/>
    <cellStyle name="Dziesiętny 7 4 2 6" xfId="2592" xr:uid="{00000000-0005-0000-0000-00001F0A0000}"/>
    <cellStyle name="Dziesiętny 7 4 3" xfId="2593" xr:uid="{00000000-0005-0000-0000-0000200A0000}"/>
    <cellStyle name="Dziesiętny 7 4 3 2" xfId="2594" xr:uid="{00000000-0005-0000-0000-0000210A0000}"/>
    <cellStyle name="Dziesiętny 7 4 3 2 2" xfId="2595" xr:uid="{00000000-0005-0000-0000-0000220A0000}"/>
    <cellStyle name="Dziesiętny 7 4 3 2 3" xfId="2596" xr:uid="{00000000-0005-0000-0000-0000230A0000}"/>
    <cellStyle name="Dziesiętny 7 4 3 3" xfId="2597" xr:uid="{00000000-0005-0000-0000-0000240A0000}"/>
    <cellStyle name="Dziesiętny 7 4 3 3 2" xfId="2598" xr:uid="{00000000-0005-0000-0000-0000250A0000}"/>
    <cellStyle name="Dziesiętny 7 4 3 3 3" xfId="2599" xr:uid="{00000000-0005-0000-0000-0000260A0000}"/>
    <cellStyle name="Dziesiętny 7 4 3 4" xfId="2600" xr:uid="{00000000-0005-0000-0000-0000270A0000}"/>
    <cellStyle name="Dziesiętny 7 4 3 5" xfId="2601" xr:uid="{00000000-0005-0000-0000-0000280A0000}"/>
    <cellStyle name="Dziesiętny 7 4 4" xfId="2602" xr:uid="{00000000-0005-0000-0000-0000290A0000}"/>
    <cellStyle name="Dziesiętny 7 4 4 2" xfId="2603" xr:uid="{00000000-0005-0000-0000-00002A0A0000}"/>
    <cellStyle name="Dziesiętny 7 4 4 3" xfId="2604" xr:uid="{00000000-0005-0000-0000-00002B0A0000}"/>
    <cellStyle name="Dziesiętny 7 4 5" xfId="2605" xr:uid="{00000000-0005-0000-0000-00002C0A0000}"/>
    <cellStyle name="Dziesiętny 7 4 5 2" xfId="2606" xr:uid="{00000000-0005-0000-0000-00002D0A0000}"/>
    <cellStyle name="Dziesiętny 7 4 5 3" xfId="2607" xr:uid="{00000000-0005-0000-0000-00002E0A0000}"/>
    <cellStyle name="Dziesiętny 7 4 6" xfId="2608" xr:uid="{00000000-0005-0000-0000-00002F0A0000}"/>
    <cellStyle name="Dziesiętny 7 4 7" xfId="2609" xr:uid="{00000000-0005-0000-0000-0000300A0000}"/>
    <cellStyle name="Dziesiętny 7 4 8" xfId="2610" xr:uid="{00000000-0005-0000-0000-0000310A0000}"/>
    <cellStyle name="Dziesiętny 7 5" xfId="2611" xr:uid="{00000000-0005-0000-0000-0000320A0000}"/>
    <cellStyle name="Dziesiętny 7 5 2" xfId="2612" xr:uid="{00000000-0005-0000-0000-0000330A0000}"/>
    <cellStyle name="Dziesiętny 7 5 2 2" xfId="2613" xr:uid="{00000000-0005-0000-0000-0000340A0000}"/>
    <cellStyle name="Dziesiętny 7 5 2 3" xfId="2614" xr:uid="{00000000-0005-0000-0000-0000350A0000}"/>
    <cellStyle name="Dziesiętny 7 5 2 4" xfId="2615" xr:uid="{00000000-0005-0000-0000-0000360A0000}"/>
    <cellStyle name="Dziesiętny 7 5 3" xfId="2616" xr:uid="{00000000-0005-0000-0000-0000370A0000}"/>
    <cellStyle name="Dziesiętny 7 5 3 2" xfId="2617" xr:uid="{00000000-0005-0000-0000-0000380A0000}"/>
    <cellStyle name="Dziesiętny 7 5 3 3" xfId="2618" xr:uid="{00000000-0005-0000-0000-0000390A0000}"/>
    <cellStyle name="Dziesiętny 7 5 4" xfId="2619" xr:uid="{00000000-0005-0000-0000-00003A0A0000}"/>
    <cellStyle name="Dziesiętny 7 5 5" xfId="2620" xr:uid="{00000000-0005-0000-0000-00003B0A0000}"/>
    <cellStyle name="Dziesiętny 7 5 6" xfId="2621" xr:uid="{00000000-0005-0000-0000-00003C0A0000}"/>
    <cellStyle name="Dziesiętny 7 6" xfId="2622" xr:uid="{00000000-0005-0000-0000-00003D0A0000}"/>
    <cellStyle name="Dziesiętny 7 6 2" xfId="2623" xr:uid="{00000000-0005-0000-0000-00003E0A0000}"/>
    <cellStyle name="Dziesiętny 7 6 2 2" xfId="2624" xr:uid="{00000000-0005-0000-0000-00003F0A0000}"/>
    <cellStyle name="Dziesiętny 7 6 2 3" xfId="2625" xr:uid="{00000000-0005-0000-0000-0000400A0000}"/>
    <cellStyle name="Dziesiętny 7 6 3" xfId="2626" xr:uid="{00000000-0005-0000-0000-0000410A0000}"/>
    <cellStyle name="Dziesiętny 7 6 3 2" xfId="2627" xr:uid="{00000000-0005-0000-0000-0000420A0000}"/>
    <cellStyle name="Dziesiętny 7 6 3 3" xfId="2628" xr:uid="{00000000-0005-0000-0000-0000430A0000}"/>
    <cellStyle name="Dziesiętny 7 6 4" xfId="2629" xr:uid="{00000000-0005-0000-0000-0000440A0000}"/>
    <cellStyle name="Dziesiętny 7 6 5" xfId="2630" xr:uid="{00000000-0005-0000-0000-0000450A0000}"/>
    <cellStyle name="Dziesiętny 7 6 6" xfId="2631" xr:uid="{00000000-0005-0000-0000-0000460A0000}"/>
    <cellStyle name="Dziesiętny 7 7" xfId="2632" xr:uid="{00000000-0005-0000-0000-0000470A0000}"/>
    <cellStyle name="Dziesiętny 7 7 2" xfId="2633" xr:uid="{00000000-0005-0000-0000-0000480A0000}"/>
    <cellStyle name="Dziesiętny 7 7 3" xfId="2634" xr:uid="{00000000-0005-0000-0000-0000490A0000}"/>
    <cellStyle name="Dziesiętny 7 8" xfId="2635" xr:uid="{00000000-0005-0000-0000-00004A0A0000}"/>
    <cellStyle name="Dziesiętny 7 8 2" xfId="2636" xr:uid="{00000000-0005-0000-0000-00004B0A0000}"/>
    <cellStyle name="Dziesiętny 7 8 3" xfId="2637" xr:uid="{00000000-0005-0000-0000-00004C0A0000}"/>
    <cellStyle name="Dziesiętny 7 9" xfId="2638" xr:uid="{00000000-0005-0000-0000-00004D0A0000}"/>
    <cellStyle name="Dziesiętny 7 9 2" xfId="2639" xr:uid="{00000000-0005-0000-0000-00004E0A0000}"/>
    <cellStyle name="Dziesiętny 7 9 3" xfId="2640" xr:uid="{00000000-0005-0000-0000-00004F0A0000}"/>
    <cellStyle name="Dziesiętny 8" xfId="2641" xr:uid="{00000000-0005-0000-0000-0000500A0000}"/>
    <cellStyle name="Dziesiętny 8 10" xfId="2642" xr:uid="{00000000-0005-0000-0000-0000510A0000}"/>
    <cellStyle name="Dziesiętny 8 2" xfId="2643" xr:uid="{00000000-0005-0000-0000-0000520A0000}"/>
    <cellStyle name="Dziesiętny 8 2 2" xfId="2644" xr:uid="{00000000-0005-0000-0000-0000530A0000}"/>
    <cellStyle name="Dziesiętny 8 2 2 2" xfId="2645" xr:uid="{00000000-0005-0000-0000-0000540A0000}"/>
    <cellStyle name="Dziesiętny 8 2 2 2 2" xfId="2646" xr:uid="{00000000-0005-0000-0000-0000550A0000}"/>
    <cellStyle name="Dziesiętny 8 2 2 2 3" xfId="2647" xr:uid="{00000000-0005-0000-0000-0000560A0000}"/>
    <cellStyle name="Dziesiętny 8 2 2 2 4" xfId="2648" xr:uid="{00000000-0005-0000-0000-0000570A0000}"/>
    <cellStyle name="Dziesiętny 8 2 2 3" xfId="2649" xr:uid="{00000000-0005-0000-0000-0000580A0000}"/>
    <cellStyle name="Dziesiętny 8 2 2 3 2" xfId="2650" xr:uid="{00000000-0005-0000-0000-0000590A0000}"/>
    <cellStyle name="Dziesiętny 8 2 2 3 3" xfId="2651" xr:uid="{00000000-0005-0000-0000-00005A0A0000}"/>
    <cellStyle name="Dziesiętny 8 2 2 3 4" xfId="2652" xr:uid="{00000000-0005-0000-0000-00005B0A0000}"/>
    <cellStyle name="Dziesiętny 8 2 2 4" xfId="2653" xr:uid="{00000000-0005-0000-0000-00005C0A0000}"/>
    <cellStyle name="Dziesiętny 8 2 2 5" xfId="2654" xr:uid="{00000000-0005-0000-0000-00005D0A0000}"/>
    <cellStyle name="Dziesiętny 8 2 2 6" xfId="2655" xr:uid="{00000000-0005-0000-0000-00005E0A0000}"/>
    <cellStyle name="Dziesiętny 8 2 3" xfId="2656" xr:uid="{00000000-0005-0000-0000-00005F0A0000}"/>
    <cellStyle name="Dziesiętny 8 2 3 2" xfId="2657" xr:uid="{00000000-0005-0000-0000-0000600A0000}"/>
    <cellStyle name="Dziesiętny 8 2 3 2 2" xfId="2658" xr:uid="{00000000-0005-0000-0000-0000610A0000}"/>
    <cellStyle name="Dziesiętny 8 2 3 2 3" xfId="2659" xr:uid="{00000000-0005-0000-0000-0000620A0000}"/>
    <cellStyle name="Dziesiętny 8 2 3 2 4" xfId="2660" xr:uid="{00000000-0005-0000-0000-0000630A0000}"/>
    <cellStyle name="Dziesiętny 8 2 3 3" xfId="2661" xr:uid="{00000000-0005-0000-0000-0000640A0000}"/>
    <cellStyle name="Dziesiętny 8 2 3 3 2" xfId="2662" xr:uid="{00000000-0005-0000-0000-0000650A0000}"/>
    <cellStyle name="Dziesiętny 8 2 3 3 3" xfId="2663" xr:uid="{00000000-0005-0000-0000-0000660A0000}"/>
    <cellStyle name="Dziesiętny 8 2 3 3 4" xfId="2664" xr:uid="{00000000-0005-0000-0000-0000670A0000}"/>
    <cellStyle name="Dziesiętny 8 2 3 4" xfId="2665" xr:uid="{00000000-0005-0000-0000-0000680A0000}"/>
    <cellStyle name="Dziesiętny 8 2 3 5" xfId="2666" xr:uid="{00000000-0005-0000-0000-0000690A0000}"/>
    <cellStyle name="Dziesiętny 8 2 3 6" xfId="2667" xr:uid="{00000000-0005-0000-0000-00006A0A0000}"/>
    <cellStyle name="Dziesiętny 8 2 4" xfId="2668" xr:uid="{00000000-0005-0000-0000-00006B0A0000}"/>
    <cellStyle name="Dziesiętny 8 2 4 2" xfId="2669" xr:uid="{00000000-0005-0000-0000-00006C0A0000}"/>
    <cellStyle name="Dziesiętny 8 2 4 3" xfId="2670" xr:uid="{00000000-0005-0000-0000-00006D0A0000}"/>
    <cellStyle name="Dziesiętny 8 2 4 4" xfId="2671" xr:uid="{00000000-0005-0000-0000-00006E0A0000}"/>
    <cellStyle name="Dziesiętny 8 2 5" xfId="2672" xr:uid="{00000000-0005-0000-0000-00006F0A0000}"/>
    <cellStyle name="Dziesiętny 8 2 5 2" xfId="2673" xr:uid="{00000000-0005-0000-0000-0000700A0000}"/>
    <cellStyle name="Dziesiętny 8 2 5 3" xfId="2674" xr:uid="{00000000-0005-0000-0000-0000710A0000}"/>
    <cellStyle name="Dziesiętny 8 2 5 4" xfId="2675" xr:uid="{00000000-0005-0000-0000-0000720A0000}"/>
    <cellStyle name="Dziesiętny 8 2 6" xfId="2676" xr:uid="{00000000-0005-0000-0000-0000730A0000}"/>
    <cellStyle name="Dziesiętny 8 2 7" xfId="2677" xr:uid="{00000000-0005-0000-0000-0000740A0000}"/>
    <cellStyle name="Dziesiętny 8 2 8" xfId="2678" xr:uid="{00000000-0005-0000-0000-0000750A0000}"/>
    <cellStyle name="Dziesiętny 8 3" xfId="2679" xr:uid="{00000000-0005-0000-0000-0000760A0000}"/>
    <cellStyle name="Dziesiętny 8 3 2" xfId="2680" xr:uid="{00000000-0005-0000-0000-0000770A0000}"/>
    <cellStyle name="Dziesiętny 8 3 2 2" xfId="2681" xr:uid="{00000000-0005-0000-0000-0000780A0000}"/>
    <cellStyle name="Dziesiętny 8 3 2 2 2" xfId="2682" xr:uid="{00000000-0005-0000-0000-0000790A0000}"/>
    <cellStyle name="Dziesiętny 8 3 2 2 3" xfId="2683" xr:uid="{00000000-0005-0000-0000-00007A0A0000}"/>
    <cellStyle name="Dziesiętny 8 3 2 2 4" xfId="2684" xr:uid="{00000000-0005-0000-0000-00007B0A0000}"/>
    <cellStyle name="Dziesiętny 8 3 2 3" xfId="2685" xr:uid="{00000000-0005-0000-0000-00007C0A0000}"/>
    <cellStyle name="Dziesiętny 8 3 2 3 2" xfId="2686" xr:uid="{00000000-0005-0000-0000-00007D0A0000}"/>
    <cellStyle name="Dziesiętny 8 3 2 3 3" xfId="2687" xr:uid="{00000000-0005-0000-0000-00007E0A0000}"/>
    <cellStyle name="Dziesiętny 8 3 2 3 4" xfId="2688" xr:uid="{00000000-0005-0000-0000-00007F0A0000}"/>
    <cellStyle name="Dziesiętny 8 3 2 4" xfId="2689" xr:uid="{00000000-0005-0000-0000-0000800A0000}"/>
    <cellStyle name="Dziesiętny 8 3 2 5" xfId="2690" xr:uid="{00000000-0005-0000-0000-0000810A0000}"/>
    <cellStyle name="Dziesiętny 8 3 2 6" xfId="2691" xr:uid="{00000000-0005-0000-0000-0000820A0000}"/>
    <cellStyle name="Dziesiętny 8 3 3" xfId="2692" xr:uid="{00000000-0005-0000-0000-0000830A0000}"/>
    <cellStyle name="Dziesiętny 8 3 3 2" xfId="2693" xr:uid="{00000000-0005-0000-0000-0000840A0000}"/>
    <cellStyle name="Dziesiętny 8 3 3 2 2" xfId="2694" xr:uid="{00000000-0005-0000-0000-0000850A0000}"/>
    <cellStyle name="Dziesiętny 8 3 3 2 3" xfId="2695" xr:uid="{00000000-0005-0000-0000-0000860A0000}"/>
    <cellStyle name="Dziesiętny 8 3 3 2 4" xfId="2696" xr:uid="{00000000-0005-0000-0000-0000870A0000}"/>
    <cellStyle name="Dziesiętny 8 3 3 3" xfId="2697" xr:uid="{00000000-0005-0000-0000-0000880A0000}"/>
    <cellStyle name="Dziesiętny 8 3 3 3 2" xfId="2698" xr:uid="{00000000-0005-0000-0000-0000890A0000}"/>
    <cellStyle name="Dziesiętny 8 3 3 3 3" xfId="2699" xr:uid="{00000000-0005-0000-0000-00008A0A0000}"/>
    <cellStyle name="Dziesiętny 8 3 3 3 4" xfId="2700" xr:uid="{00000000-0005-0000-0000-00008B0A0000}"/>
    <cellStyle name="Dziesiętny 8 3 3 4" xfId="2701" xr:uid="{00000000-0005-0000-0000-00008C0A0000}"/>
    <cellStyle name="Dziesiętny 8 3 3 5" xfId="2702" xr:uid="{00000000-0005-0000-0000-00008D0A0000}"/>
    <cellStyle name="Dziesiętny 8 3 3 6" xfId="2703" xr:uid="{00000000-0005-0000-0000-00008E0A0000}"/>
    <cellStyle name="Dziesiętny 8 3 4" xfId="2704" xr:uid="{00000000-0005-0000-0000-00008F0A0000}"/>
    <cellStyle name="Dziesiętny 8 3 4 2" xfId="2705" xr:uid="{00000000-0005-0000-0000-0000900A0000}"/>
    <cellStyle name="Dziesiętny 8 3 4 3" xfId="2706" xr:uid="{00000000-0005-0000-0000-0000910A0000}"/>
    <cellStyle name="Dziesiętny 8 3 4 4" xfId="2707" xr:uid="{00000000-0005-0000-0000-0000920A0000}"/>
    <cellStyle name="Dziesiętny 8 3 5" xfId="2708" xr:uid="{00000000-0005-0000-0000-0000930A0000}"/>
    <cellStyle name="Dziesiętny 8 3 5 2" xfId="2709" xr:uid="{00000000-0005-0000-0000-0000940A0000}"/>
    <cellStyle name="Dziesiętny 8 3 5 3" xfId="2710" xr:uid="{00000000-0005-0000-0000-0000950A0000}"/>
    <cellStyle name="Dziesiętny 8 3 5 4" xfId="2711" xr:uid="{00000000-0005-0000-0000-0000960A0000}"/>
    <cellStyle name="Dziesiętny 8 3 6" xfId="2712" xr:uid="{00000000-0005-0000-0000-0000970A0000}"/>
    <cellStyle name="Dziesiętny 8 3 7" xfId="2713" xr:uid="{00000000-0005-0000-0000-0000980A0000}"/>
    <cellStyle name="Dziesiętny 8 3 8" xfId="2714" xr:uid="{00000000-0005-0000-0000-0000990A0000}"/>
    <cellStyle name="Dziesiętny 8 4" xfId="2715" xr:uid="{00000000-0005-0000-0000-00009A0A0000}"/>
    <cellStyle name="Dziesiętny 8 4 2" xfId="2716" xr:uid="{00000000-0005-0000-0000-00009B0A0000}"/>
    <cellStyle name="Dziesiętny 8 4 2 2" xfId="2717" xr:uid="{00000000-0005-0000-0000-00009C0A0000}"/>
    <cellStyle name="Dziesiętny 8 4 2 3" xfId="2718" xr:uid="{00000000-0005-0000-0000-00009D0A0000}"/>
    <cellStyle name="Dziesiętny 8 4 2 4" xfId="2719" xr:uid="{00000000-0005-0000-0000-00009E0A0000}"/>
    <cellStyle name="Dziesiętny 8 4 3" xfId="2720" xr:uid="{00000000-0005-0000-0000-00009F0A0000}"/>
    <cellStyle name="Dziesiętny 8 4 3 2" xfId="2721" xr:uid="{00000000-0005-0000-0000-0000A00A0000}"/>
    <cellStyle name="Dziesiętny 8 4 3 3" xfId="2722" xr:uid="{00000000-0005-0000-0000-0000A10A0000}"/>
    <cellStyle name="Dziesiętny 8 4 3 4" xfId="2723" xr:uid="{00000000-0005-0000-0000-0000A20A0000}"/>
    <cellStyle name="Dziesiętny 8 4 4" xfId="2724" xr:uid="{00000000-0005-0000-0000-0000A30A0000}"/>
    <cellStyle name="Dziesiętny 8 4 5" xfId="2725" xr:uid="{00000000-0005-0000-0000-0000A40A0000}"/>
    <cellStyle name="Dziesiętny 8 4 6" xfId="2726" xr:uid="{00000000-0005-0000-0000-0000A50A0000}"/>
    <cellStyle name="Dziesiętny 8 5" xfId="2727" xr:uid="{00000000-0005-0000-0000-0000A60A0000}"/>
    <cellStyle name="Dziesiętny 8 5 2" xfId="2728" xr:uid="{00000000-0005-0000-0000-0000A70A0000}"/>
    <cellStyle name="Dziesiętny 8 5 2 2" xfId="2729" xr:uid="{00000000-0005-0000-0000-0000A80A0000}"/>
    <cellStyle name="Dziesiętny 8 5 2 3" xfId="2730" xr:uid="{00000000-0005-0000-0000-0000A90A0000}"/>
    <cellStyle name="Dziesiętny 8 5 2 4" xfId="2731" xr:uid="{00000000-0005-0000-0000-0000AA0A0000}"/>
    <cellStyle name="Dziesiętny 8 5 3" xfId="2732" xr:uid="{00000000-0005-0000-0000-0000AB0A0000}"/>
    <cellStyle name="Dziesiętny 8 5 3 2" xfId="2733" xr:uid="{00000000-0005-0000-0000-0000AC0A0000}"/>
    <cellStyle name="Dziesiętny 8 5 3 3" xfId="2734" xr:uid="{00000000-0005-0000-0000-0000AD0A0000}"/>
    <cellStyle name="Dziesiętny 8 5 3 4" xfId="2735" xr:uid="{00000000-0005-0000-0000-0000AE0A0000}"/>
    <cellStyle name="Dziesiętny 8 5 4" xfId="2736" xr:uid="{00000000-0005-0000-0000-0000AF0A0000}"/>
    <cellStyle name="Dziesiętny 8 5 5" xfId="2737" xr:uid="{00000000-0005-0000-0000-0000B00A0000}"/>
    <cellStyle name="Dziesiętny 8 5 6" xfId="2738" xr:uid="{00000000-0005-0000-0000-0000B10A0000}"/>
    <cellStyle name="Dziesiętny 8 6" xfId="2739" xr:uid="{00000000-0005-0000-0000-0000B20A0000}"/>
    <cellStyle name="Dziesiętny 8 6 2" xfId="2740" xr:uid="{00000000-0005-0000-0000-0000B30A0000}"/>
    <cellStyle name="Dziesiętny 8 6 3" xfId="2741" xr:uid="{00000000-0005-0000-0000-0000B40A0000}"/>
    <cellStyle name="Dziesiętny 8 6 4" xfId="2742" xr:uid="{00000000-0005-0000-0000-0000B50A0000}"/>
    <cellStyle name="Dziesiętny 8 7" xfId="2743" xr:uid="{00000000-0005-0000-0000-0000B60A0000}"/>
    <cellStyle name="Dziesiętny 8 7 2" xfId="2744" xr:uid="{00000000-0005-0000-0000-0000B70A0000}"/>
    <cellStyle name="Dziesiętny 8 7 3" xfId="2745" xr:uid="{00000000-0005-0000-0000-0000B80A0000}"/>
    <cellStyle name="Dziesiętny 8 7 4" xfId="2746" xr:uid="{00000000-0005-0000-0000-0000B90A0000}"/>
    <cellStyle name="Dziesiętny 8 8" xfId="2747" xr:uid="{00000000-0005-0000-0000-0000BA0A0000}"/>
    <cellStyle name="Dziesiętny 8 9" xfId="2748" xr:uid="{00000000-0005-0000-0000-0000BB0A0000}"/>
    <cellStyle name="Dziesiętny 9" xfId="2749" xr:uid="{00000000-0005-0000-0000-0000BC0A0000}"/>
    <cellStyle name="Dziesiętny 9 10" xfId="2750" xr:uid="{00000000-0005-0000-0000-0000BD0A0000}"/>
    <cellStyle name="Dziesiętny 9 2" xfId="2751" xr:uid="{00000000-0005-0000-0000-0000BE0A0000}"/>
    <cellStyle name="Dziesiętny 9 2 2" xfId="2752" xr:uid="{00000000-0005-0000-0000-0000BF0A0000}"/>
    <cellStyle name="Dziesiętny 9 2 2 2" xfId="2753" xr:uid="{00000000-0005-0000-0000-0000C00A0000}"/>
    <cellStyle name="Dziesiętny 9 2 2 2 2" xfId="2754" xr:uid="{00000000-0005-0000-0000-0000C10A0000}"/>
    <cellStyle name="Dziesiętny 9 2 2 2 3" xfId="2755" xr:uid="{00000000-0005-0000-0000-0000C20A0000}"/>
    <cellStyle name="Dziesiętny 9 2 2 3" xfId="2756" xr:uid="{00000000-0005-0000-0000-0000C30A0000}"/>
    <cellStyle name="Dziesiętny 9 2 2 3 2" xfId="2757" xr:uid="{00000000-0005-0000-0000-0000C40A0000}"/>
    <cellStyle name="Dziesiętny 9 2 2 3 3" xfId="2758" xr:uid="{00000000-0005-0000-0000-0000C50A0000}"/>
    <cellStyle name="Dziesiętny 9 2 2 4" xfId="2759" xr:uid="{00000000-0005-0000-0000-0000C60A0000}"/>
    <cellStyle name="Dziesiętny 9 2 2 5" xfId="2760" xr:uid="{00000000-0005-0000-0000-0000C70A0000}"/>
    <cellStyle name="Dziesiętny 9 2 2 6" xfId="2761" xr:uid="{00000000-0005-0000-0000-0000C80A0000}"/>
    <cellStyle name="Dziesiętny 9 2 3" xfId="2762" xr:uid="{00000000-0005-0000-0000-0000C90A0000}"/>
    <cellStyle name="Dziesiętny 9 2 3 2" xfId="2763" xr:uid="{00000000-0005-0000-0000-0000CA0A0000}"/>
    <cellStyle name="Dziesiętny 9 2 3 2 2" xfId="2764" xr:uid="{00000000-0005-0000-0000-0000CB0A0000}"/>
    <cellStyle name="Dziesiętny 9 2 3 2 3" xfId="2765" xr:uid="{00000000-0005-0000-0000-0000CC0A0000}"/>
    <cellStyle name="Dziesiętny 9 2 3 3" xfId="2766" xr:uid="{00000000-0005-0000-0000-0000CD0A0000}"/>
    <cellStyle name="Dziesiętny 9 2 3 3 2" xfId="2767" xr:uid="{00000000-0005-0000-0000-0000CE0A0000}"/>
    <cellStyle name="Dziesiętny 9 2 3 3 3" xfId="2768" xr:uid="{00000000-0005-0000-0000-0000CF0A0000}"/>
    <cellStyle name="Dziesiętny 9 2 3 4" xfId="2769" xr:uid="{00000000-0005-0000-0000-0000D00A0000}"/>
    <cellStyle name="Dziesiętny 9 2 3 5" xfId="2770" xr:uid="{00000000-0005-0000-0000-0000D10A0000}"/>
    <cellStyle name="Dziesiętny 9 2 4" xfId="2771" xr:uid="{00000000-0005-0000-0000-0000D20A0000}"/>
    <cellStyle name="Dziesiętny 9 2 4 2" xfId="2772" xr:uid="{00000000-0005-0000-0000-0000D30A0000}"/>
    <cellStyle name="Dziesiętny 9 2 4 3" xfId="2773" xr:uid="{00000000-0005-0000-0000-0000D40A0000}"/>
    <cellStyle name="Dziesiętny 9 2 5" xfId="2774" xr:uid="{00000000-0005-0000-0000-0000D50A0000}"/>
    <cellStyle name="Dziesiętny 9 2 5 2" xfId="2775" xr:uid="{00000000-0005-0000-0000-0000D60A0000}"/>
    <cellStyle name="Dziesiętny 9 2 5 3" xfId="2776" xr:uid="{00000000-0005-0000-0000-0000D70A0000}"/>
    <cellStyle name="Dziesiętny 9 2 6" xfId="2777" xr:uid="{00000000-0005-0000-0000-0000D80A0000}"/>
    <cellStyle name="Dziesiętny 9 2 7" xfId="2778" xr:uid="{00000000-0005-0000-0000-0000D90A0000}"/>
    <cellStyle name="Dziesiętny 9 2 8" xfId="2779" xr:uid="{00000000-0005-0000-0000-0000DA0A0000}"/>
    <cellStyle name="Dziesiętny 9 3" xfId="2780" xr:uid="{00000000-0005-0000-0000-0000DB0A0000}"/>
    <cellStyle name="Dziesiętny 9 3 2" xfId="2781" xr:uid="{00000000-0005-0000-0000-0000DC0A0000}"/>
    <cellStyle name="Dziesiętny 9 3 2 2" xfId="2782" xr:uid="{00000000-0005-0000-0000-0000DD0A0000}"/>
    <cellStyle name="Dziesiętny 9 3 2 2 2" xfId="2783" xr:uid="{00000000-0005-0000-0000-0000DE0A0000}"/>
    <cellStyle name="Dziesiętny 9 3 2 2 3" xfId="2784" xr:uid="{00000000-0005-0000-0000-0000DF0A0000}"/>
    <cellStyle name="Dziesiętny 9 3 2 3" xfId="2785" xr:uid="{00000000-0005-0000-0000-0000E00A0000}"/>
    <cellStyle name="Dziesiętny 9 3 2 3 2" xfId="2786" xr:uid="{00000000-0005-0000-0000-0000E10A0000}"/>
    <cellStyle name="Dziesiętny 9 3 2 3 3" xfId="2787" xr:uid="{00000000-0005-0000-0000-0000E20A0000}"/>
    <cellStyle name="Dziesiętny 9 3 2 4" xfId="2788" xr:uid="{00000000-0005-0000-0000-0000E30A0000}"/>
    <cellStyle name="Dziesiętny 9 3 2 5" xfId="2789" xr:uid="{00000000-0005-0000-0000-0000E40A0000}"/>
    <cellStyle name="Dziesiętny 9 3 2 6" xfId="2790" xr:uid="{00000000-0005-0000-0000-0000E50A0000}"/>
    <cellStyle name="Dziesiętny 9 3 3" xfId="2791" xr:uid="{00000000-0005-0000-0000-0000E60A0000}"/>
    <cellStyle name="Dziesiętny 9 3 3 2" xfId="2792" xr:uid="{00000000-0005-0000-0000-0000E70A0000}"/>
    <cellStyle name="Dziesiętny 9 3 3 2 2" xfId="2793" xr:uid="{00000000-0005-0000-0000-0000E80A0000}"/>
    <cellStyle name="Dziesiętny 9 3 3 2 3" xfId="2794" xr:uid="{00000000-0005-0000-0000-0000E90A0000}"/>
    <cellStyle name="Dziesiętny 9 3 3 3" xfId="2795" xr:uid="{00000000-0005-0000-0000-0000EA0A0000}"/>
    <cellStyle name="Dziesiętny 9 3 3 3 2" xfId="2796" xr:uid="{00000000-0005-0000-0000-0000EB0A0000}"/>
    <cellStyle name="Dziesiętny 9 3 3 3 3" xfId="2797" xr:uid="{00000000-0005-0000-0000-0000EC0A0000}"/>
    <cellStyle name="Dziesiętny 9 3 3 4" xfId="2798" xr:uid="{00000000-0005-0000-0000-0000ED0A0000}"/>
    <cellStyle name="Dziesiętny 9 3 3 5" xfId="2799" xr:uid="{00000000-0005-0000-0000-0000EE0A0000}"/>
    <cellStyle name="Dziesiętny 9 3 4" xfId="2800" xr:uid="{00000000-0005-0000-0000-0000EF0A0000}"/>
    <cellStyle name="Dziesiętny 9 3 4 2" xfId="2801" xr:uid="{00000000-0005-0000-0000-0000F00A0000}"/>
    <cellStyle name="Dziesiętny 9 3 4 3" xfId="2802" xr:uid="{00000000-0005-0000-0000-0000F10A0000}"/>
    <cellStyle name="Dziesiętny 9 3 5" xfId="2803" xr:uid="{00000000-0005-0000-0000-0000F20A0000}"/>
    <cellStyle name="Dziesiętny 9 3 5 2" xfId="2804" xr:uid="{00000000-0005-0000-0000-0000F30A0000}"/>
    <cellStyle name="Dziesiętny 9 3 5 3" xfId="2805" xr:uid="{00000000-0005-0000-0000-0000F40A0000}"/>
    <cellStyle name="Dziesiętny 9 3 6" xfId="2806" xr:uid="{00000000-0005-0000-0000-0000F50A0000}"/>
    <cellStyle name="Dziesiętny 9 3 7" xfId="2807" xr:uid="{00000000-0005-0000-0000-0000F60A0000}"/>
    <cellStyle name="Dziesiętny 9 3 8" xfId="2808" xr:uid="{00000000-0005-0000-0000-0000F70A0000}"/>
    <cellStyle name="Dziesiętny 9 4" xfId="2809" xr:uid="{00000000-0005-0000-0000-0000F80A0000}"/>
    <cellStyle name="Dziesiętny 9 4 2" xfId="2810" xr:uid="{00000000-0005-0000-0000-0000F90A0000}"/>
    <cellStyle name="Dziesiętny 9 4 2 2" xfId="2811" xr:uid="{00000000-0005-0000-0000-0000FA0A0000}"/>
    <cellStyle name="Dziesiętny 9 4 2 3" xfId="2812" xr:uid="{00000000-0005-0000-0000-0000FB0A0000}"/>
    <cellStyle name="Dziesiętny 9 4 3" xfId="2813" xr:uid="{00000000-0005-0000-0000-0000FC0A0000}"/>
    <cellStyle name="Dziesiętny 9 4 3 2" xfId="2814" xr:uid="{00000000-0005-0000-0000-0000FD0A0000}"/>
    <cellStyle name="Dziesiętny 9 4 3 3" xfId="2815" xr:uid="{00000000-0005-0000-0000-0000FE0A0000}"/>
    <cellStyle name="Dziesiętny 9 4 4" xfId="2816" xr:uid="{00000000-0005-0000-0000-0000FF0A0000}"/>
    <cellStyle name="Dziesiętny 9 4 5" xfId="2817" xr:uid="{00000000-0005-0000-0000-0000000B0000}"/>
    <cellStyle name="Dziesiętny 9 4 6" xfId="2818" xr:uid="{00000000-0005-0000-0000-0000010B0000}"/>
    <cellStyle name="Dziesiętny 9 5" xfId="2819" xr:uid="{00000000-0005-0000-0000-0000020B0000}"/>
    <cellStyle name="Dziesiętny 9 5 2" xfId="2820" xr:uid="{00000000-0005-0000-0000-0000030B0000}"/>
    <cellStyle name="Dziesiętny 9 5 2 2" xfId="2821" xr:uid="{00000000-0005-0000-0000-0000040B0000}"/>
    <cellStyle name="Dziesiętny 9 5 2 3" xfId="2822" xr:uid="{00000000-0005-0000-0000-0000050B0000}"/>
    <cellStyle name="Dziesiętny 9 5 3" xfId="2823" xr:uid="{00000000-0005-0000-0000-0000060B0000}"/>
    <cellStyle name="Dziesiętny 9 5 3 2" xfId="2824" xr:uid="{00000000-0005-0000-0000-0000070B0000}"/>
    <cellStyle name="Dziesiętny 9 5 3 3" xfId="2825" xr:uid="{00000000-0005-0000-0000-0000080B0000}"/>
    <cellStyle name="Dziesiętny 9 5 4" xfId="2826" xr:uid="{00000000-0005-0000-0000-0000090B0000}"/>
    <cellStyle name="Dziesiętny 9 5 5" xfId="2827" xr:uid="{00000000-0005-0000-0000-00000A0B0000}"/>
    <cellStyle name="Dziesiętny 9 6" xfId="2828" xr:uid="{00000000-0005-0000-0000-00000B0B0000}"/>
    <cellStyle name="Dziesiętny 9 6 2" xfId="2829" xr:uid="{00000000-0005-0000-0000-00000C0B0000}"/>
    <cellStyle name="Dziesiętny 9 6 3" xfId="2830" xr:uid="{00000000-0005-0000-0000-00000D0B0000}"/>
    <cellStyle name="Dziesiętny 9 7" xfId="2831" xr:uid="{00000000-0005-0000-0000-00000E0B0000}"/>
    <cellStyle name="Dziesiętny 9 7 2" xfId="2832" xr:uid="{00000000-0005-0000-0000-00000F0B0000}"/>
    <cellStyle name="Dziesiętny 9 7 3" xfId="2833" xr:uid="{00000000-0005-0000-0000-0000100B0000}"/>
    <cellStyle name="Dziesiętny 9 8" xfId="2834" xr:uid="{00000000-0005-0000-0000-0000110B0000}"/>
    <cellStyle name="Dziesiętny 9 9" xfId="2835" xr:uid="{00000000-0005-0000-0000-0000120B0000}"/>
    <cellStyle name="Euro" xfId="2836" xr:uid="{00000000-0005-0000-0000-0000130B0000}"/>
    <cellStyle name="Hiperłącze" xfId="2837" builtinId="8"/>
    <cellStyle name="Hiperłącze 2" xfId="2838" xr:uid="{00000000-0005-0000-0000-0000150B0000}"/>
    <cellStyle name="Komórka połączona" xfId="2839" builtinId="24" customBuiltin="1"/>
    <cellStyle name="Komórka połączona 2" xfId="2840" xr:uid="{00000000-0005-0000-0000-0000170B0000}"/>
    <cellStyle name="Komórka zaznaczona" xfId="2841" builtinId="23" customBuiltin="1"/>
    <cellStyle name="Komórka zaznaczona 2" xfId="2842" xr:uid="{00000000-0005-0000-0000-0000190B0000}"/>
    <cellStyle name="Nagłówek 1" xfId="2843" builtinId="16" customBuiltin="1"/>
    <cellStyle name="Nagłówek 1 2" xfId="2844" xr:uid="{00000000-0005-0000-0000-00001B0B0000}"/>
    <cellStyle name="Nagłówek 1 2 2" xfId="2845" xr:uid="{00000000-0005-0000-0000-00001C0B0000}"/>
    <cellStyle name="Nagłówek 1 2 3" xfId="2846" xr:uid="{00000000-0005-0000-0000-00001D0B0000}"/>
    <cellStyle name="Nagłówek 2" xfId="2847" builtinId="17" customBuiltin="1"/>
    <cellStyle name="Nagłówek 2 2" xfId="2848" xr:uid="{00000000-0005-0000-0000-00001F0B0000}"/>
    <cellStyle name="Nagłówek 2 2 2" xfId="2849" xr:uid="{00000000-0005-0000-0000-0000200B0000}"/>
    <cellStyle name="Nagłówek 2 2 3" xfId="2850" xr:uid="{00000000-0005-0000-0000-0000210B0000}"/>
    <cellStyle name="Nagłówek 3" xfId="2851" builtinId="18" customBuiltin="1"/>
    <cellStyle name="Nagłówek 3 2" xfId="2852" xr:uid="{00000000-0005-0000-0000-0000230B0000}"/>
    <cellStyle name="Nagłówek 3 2 2" xfId="2853" xr:uid="{00000000-0005-0000-0000-0000240B0000}"/>
    <cellStyle name="Nagłówek 3 2 3" xfId="2854" xr:uid="{00000000-0005-0000-0000-0000250B0000}"/>
    <cellStyle name="Nagłówek 4" xfId="2855" builtinId="19" customBuiltin="1"/>
    <cellStyle name="Nagłówek 4 2" xfId="2856" xr:uid="{00000000-0005-0000-0000-0000270B0000}"/>
    <cellStyle name="Nagłówek 4 2 2" xfId="2857" xr:uid="{00000000-0005-0000-0000-0000280B0000}"/>
    <cellStyle name="Nagłówek 4 2 3" xfId="2858" xr:uid="{00000000-0005-0000-0000-0000290B0000}"/>
    <cellStyle name="Neutralne 2" xfId="2859" xr:uid="{00000000-0005-0000-0000-00002A0B0000}"/>
    <cellStyle name="Normal_ERateCalc" xfId="2860" xr:uid="{00000000-0005-0000-0000-00002B0B0000}"/>
    <cellStyle name="Normalny" xfId="0" builtinId="0"/>
    <cellStyle name="Normalny 10" xfId="2861" xr:uid="{00000000-0005-0000-0000-00002D0B0000}"/>
    <cellStyle name="Normalny 12 2 2" xfId="2862" xr:uid="{00000000-0005-0000-0000-00002E0B0000}"/>
    <cellStyle name="Normalny 13" xfId="2863" xr:uid="{00000000-0005-0000-0000-00002F0B0000}"/>
    <cellStyle name="Normalny 13 2" xfId="2864" xr:uid="{00000000-0005-0000-0000-0000300B0000}"/>
    <cellStyle name="Normalny 2" xfId="2865" xr:uid="{00000000-0005-0000-0000-0000310B0000}"/>
    <cellStyle name="Normalny 2 2" xfId="2866" xr:uid="{00000000-0005-0000-0000-0000320B0000}"/>
    <cellStyle name="Normalny 2 2 2" xfId="2867" xr:uid="{00000000-0005-0000-0000-0000330B0000}"/>
    <cellStyle name="Normalny 2 2 2 2" xfId="2868" xr:uid="{00000000-0005-0000-0000-0000340B0000}"/>
    <cellStyle name="Normalny 2 2 3" xfId="2869" xr:uid="{00000000-0005-0000-0000-0000350B0000}"/>
    <cellStyle name="Normalny 2 2 3 2" xfId="2870" xr:uid="{00000000-0005-0000-0000-0000360B0000}"/>
    <cellStyle name="Normalny 2 2 4" xfId="2871" xr:uid="{00000000-0005-0000-0000-0000370B0000}"/>
    <cellStyle name="Normalny 2 3" xfId="2872" xr:uid="{00000000-0005-0000-0000-0000380B0000}"/>
    <cellStyle name="Normalny 2 3 2" xfId="2873" xr:uid="{00000000-0005-0000-0000-0000390B0000}"/>
    <cellStyle name="Normalny 2 4" xfId="2874" xr:uid="{00000000-0005-0000-0000-00003A0B0000}"/>
    <cellStyle name="Normalny 2 4 2" xfId="2875" xr:uid="{00000000-0005-0000-0000-00003B0B0000}"/>
    <cellStyle name="Normalny 2 5" xfId="2876" xr:uid="{00000000-0005-0000-0000-00003C0B0000}"/>
    <cellStyle name="Normalny 2 6" xfId="2877" xr:uid="{00000000-0005-0000-0000-00003D0B0000}"/>
    <cellStyle name="Normalny 2 6 2" xfId="2878" xr:uid="{00000000-0005-0000-0000-00003E0B0000}"/>
    <cellStyle name="Normalny 2 6 3" xfId="2879" xr:uid="{00000000-0005-0000-0000-00003F0B0000}"/>
    <cellStyle name="Normalny 2 7" xfId="2880" xr:uid="{00000000-0005-0000-0000-0000400B0000}"/>
    <cellStyle name="Normalny 2 8" xfId="2881" xr:uid="{00000000-0005-0000-0000-0000410B0000}"/>
    <cellStyle name="Normalny 2 9" xfId="2882" xr:uid="{00000000-0005-0000-0000-0000420B0000}"/>
    <cellStyle name="Normalny 3" xfId="2883" xr:uid="{00000000-0005-0000-0000-0000430B0000}"/>
    <cellStyle name="Normalny 3 2" xfId="2884" xr:uid="{00000000-0005-0000-0000-0000440B0000}"/>
    <cellStyle name="Normalny 3 2 2" xfId="2885" xr:uid="{00000000-0005-0000-0000-0000450B0000}"/>
    <cellStyle name="Normalny 3 3" xfId="2886" xr:uid="{00000000-0005-0000-0000-0000460B0000}"/>
    <cellStyle name="Normalny 4" xfId="2887" xr:uid="{00000000-0005-0000-0000-0000470B0000}"/>
    <cellStyle name="Normalny 4 2" xfId="2888" xr:uid="{00000000-0005-0000-0000-0000480B0000}"/>
    <cellStyle name="Normalny 4 2 3 2" xfId="2889" xr:uid="{00000000-0005-0000-0000-0000490B0000}"/>
    <cellStyle name="Normalny 5" xfId="2890" xr:uid="{00000000-0005-0000-0000-00004A0B0000}"/>
    <cellStyle name="Normalny 5 2" xfId="2891" xr:uid="{00000000-0005-0000-0000-00004B0B0000}"/>
    <cellStyle name="Normalny 5 2 2" xfId="2892" xr:uid="{00000000-0005-0000-0000-00004C0B0000}"/>
    <cellStyle name="Normalny 5 3" xfId="2893" xr:uid="{00000000-0005-0000-0000-00004D0B0000}"/>
    <cellStyle name="Normalny 6" xfId="2894" xr:uid="{00000000-0005-0000-0000-00004E0B0000}"/>
    <cellStyle name="Normalny 7" xfId="2895" xr:uid="{00000000-0005-0000-0000-00004F0B0000}"/>
    <cellStyle name="Normalny 7 2" xfId="2896" xr:uid="{00000000-0005-0000-0000-0000500B0000}"/>
    <cellStyle name="Normalny 7 2 2" xfId="2897" xr:uid="{00000000-0005-0000-0000-0000510B0000}"/>
    <cellStyle name="Normalny 7 3" xfId="2898" xr:uid="{00000000-0005-0000-0000-0000520B0000}"/>
    <cellStyle name="Normalny 8" xfId="2899" xr:uid="{00000000-0005-0000-0000-0000530B0000}"/>
    <cellStyle name="Normalny 9" xfId="2900" xr:uid="{00000000-0005-0000-0000-0000540B0000}"/>
    <cellStyle name="Normalny_roboczy_12_02" xfId="4041" xr:uid="{F2236319-4CAF-406F-A33D-86C38FAD80CB}"/>
    <cellStyle name="Obliczenia" xfId="2901" builtinId="22" customBuiltin="1"/>
    <cellStyle name="Obliczenia 2" xfId="2902" xr:uid="{00000000-0005-0000-0000-0000560B0000}"/>
    <cellStyle name="Obliczenia 2 2" xfId="2903" xr:uid="{00000000-0005-0000-0000-0000570B0000}"/>
    <cellStyle name="Obliczenia 2 3" xfId="2904" xr:uid="{00000000-0005-0000-0000-0000580B0000}"/>
    <cellStyle name="Procentowy" xfId="4042" builtinId="5"/>
    <cellStyle name="Procentowy 10" xfId="2905" xr:uid="{00000000-0005-0000-0000-0000590B0000}"/>
    <cellStyle name="Procentowy 10 2" xfId="2906" xr:uid="{00000000-0005-0000-0000-00005A0B0000}"/>
    <cellStyle name="Procentowy 10 3" xfId="2907" xr:uid="{00000000-0005-0000-0000-00005B0B0000}"/>
    <cellStyle name="Procentowy 11" xfId="2908" xr:uid="{00000000-0005-0000-0000-00005C0B0000}"/>
    <cellStyle name="Procentowy 11 2" xfId="2909" xr:uid="{00000000-0005-0000-0000-00005D0B0000}"/>
    <cellStyle name="Procentowy 11 2 2" xfId="2910" xr:uid="{00000000-0005-0000-0000-00005E0B0000}"/>
    <cellStyle name="Procentowy 11 3" xfId="2911" xr:uid="{00000000-0005-0000-0000-00005F0B0000}"/>
    <cellStyle name="Procentowy 12" xfId="2912" xr:uid="{00000000-0005-0000-0000-0000600B0000}"/>
    <cellStyle name="Procentowy 12 2" xfId="2913" xr:uid="{00000000-0005-0000-0000-0000610B0000}"/>
    <cellStyle name="Procentowy 12 2 2" xfId="2914" xr:uid="{00000000-0005-0000-0000-0000620B0000}"/>
    <cellStyle name="Procentowy 13" xfId="2915" xr:uid="{00000000-0005-0000-0000-0000630B0000}"/>
    <cellStyle name="Procentowy 13 2" xfId="2916" xr:uid="{00000000-0005-0000-0000-0000640B0000}"/>
    <cellStyle name="Procentowy 13 3" xfId="2917" xr:uid="{00000000-0005-0000-0000-0000650B0000}"/>
    <cellStyle name="Procentowy 14" xfId="2918" xr:uid="{00000000-0005-0000-0000-0000660B0000}"/>
    <cellStyle name="Procentowy 14 2" xfId="2919" xr:uid="{00000000-0005-0000-0000-0000670B0000}"/>
    <cellStyle name="Procentowy 14 3" xfId="2920" xr:uid="{00000000-0005-0000-0000-0000680B0000}"/>
    <cellStyle name="Procentowy 14 4" xfId="2921" xr:uid="{00000000-0005-0000-0000-0000690B0000}"/>
    <cellStyle name="Procentowy 15" xfId="2922" xr:uid="{00000000-0005-0000-0000-00006A0B0000}"/>
    <cellStyle name="Procentowy 15 2" xfId="2923" xr:uid="{00000000-0005-0000-0000-00006B0B0000}"/>
    <cellStyle name="Procentowy 15 3" xfId="2924" xr:uid="{00000000-0005-0000-0000-00006C0B0000}"/>
    <cellStyle name="Procentowy 16" xfId="2925" xr:uid="{00000000-0005-0000-0000-00006D0B0000}"/>
    <cellStyle name="Procentowy 16 2" xfId="2926" xr:uid="{00000000-0005-0000-0000-00006E0B0000}"/>
    <cellStyle name="Procentowy 17" xfId="2927" xr:uid="{00000000-0005-0000-0000-00006F0B0000}"/>
    <cellStyle name="Procentowy 18" xfId="2928" xr:uid="{00000000-0005-0000-0000-0000700B0000}"/>
    <cellStyle name="Procentowy 19" xfId="2929" xr:uid="{00000000-0005-0000-0000-0000710B0000}"/>
    <cellStyle name="Procentowy 19 2" xfId="2930" xr:uid="{00000000-0005-0000-0000-0000720B0000}"/>
    <cellStyle name="Procentowy 2" xfId="2931" xr:uid="{00000000-0005-0000-0000-0000730B0000}"/>
    <cellStyle name="Procentowy 2 2" xfId="2932" xr:uid="{00000000-0005-0000-0000-0000740B0000}"/>
    <cellStyle name="Procentowy 2 2 2" xfId="2933" xr:uid="{00000000-0005-0000-0000-0000750B0000}"/>
    <cellStyle name="Procentowy 2 3" xfId="2934" xr:uid="{00000000-0005-0000-0000-0000760B0000}"/>
    <cellStyle name="Procentowy 2 3 2" xfId="2935" xr:uid="{00000000-0005-0000-0000-0000770B0000}"/>
    <cellStyle name="Procentowy 2 4" xfId="2936" xr:uid="{00000000-0005-0000-0000-0000780B0000}"/>
    <cellStyle name="Procentowy 2 5" xfId="2937" xr:uid="{00000000-0005-0000-0000-0000790B0000}"/>
    <cellStyle name="Procentowy 3" xfId="2938" xr:uid="{00000000-0005-0000-0000-00007A0B0000}"/>
    <cellStyle name="Procentowy 3 2" xfId="2939" xr:uid="{00000000-0005-0000-0000-00007B0B0000}"/>
    <cellStyle name="Procentowy 3 3" xfId="2940" xr:uid="{00000000-0005-0000-0000-00007C0B0000}"/>
    <cellStyle name="Procentowy 3 3 2" xfId="2941" xr:uid="{00000000-0005-0000-0000-00007D0B0000}"/>
    <cellStyle name="Procentowy 4" xfId="2942" xr:uid="{00000000-0005-0000-0000-00007E0B0000}"/>
    <cellStyle name="Procentowy 4 2" xfId="2943" xr:uid="{00000000-0005-0000-0000-00007F0B0000}"/>
    <cellStyle name="Procentowy 4 2 2" xfId="2944" xr:uid="{00000000-0005-0000-0000-0000800B0000}"/>
    <cellStyle name="Procentowy 4 3" xfId="2945" xr:uid="{00000000-0005-0000-0000-0000810B0000}"/>
    <cellStyle name="Procentowy 5" xfId="2946" xr:uid="{00000000-0005-0000-0000-0000820B0000}"/>
    <cellStyle name="Procentowy 5 2" xfId="2947" xr:uid="{00000000-0005-0000-0000-0000830B0000}"/>
    <cellStyle name="Procentowy 6" xfId="2948" xr:uid="{00000000-0005-0000-0000-0000840B0000}"/>
    <cellStyle name="Procentowy 6 2" xfId="2949" xr:uid="{00000000-0005-0000-0000-0000850B0000}"/>
    <cellStyle name="Procentowy 6 2 2" xfId="2950" xr:uid="{00000000-0005-0000-0000-0000860B0000}"/>
    <cellStyle name="Procentowy 6 3" xfId="2951" xr:uid="{00000000-0005-0000-0000-0000870B0000}"/>
    <cellStyle name="Procentowy 7" xfId="2952" xr:uid="{00000000-0005-0000-0000-0000880B0000}"/>
    <cellStyle name="Procentowy 7 2" xfId="2953" xr:uid="{00000000-0005-0000-0000-0000890B0000}"/>
    <cellStyle name="Procentowy 7 3" xfId="2954" xr:uid="{00000000-0005-0000-0000-00008A0B0000}"/>
    <cellStyle name="Procentowy 7 4" xfId="2955" xr:uid="{00000000-0005-0000-0000-00008B0B0000}"/>
    <cellStyle name="Procentowy 8" xfId="2956" xr:uid="{00000000-0005-0000-0000-00008C0B0000}"/>
    <cellStyle name="Procentowy 8 2" xfId="2957" xr:uid="{00000000-0005-0000-0000-00008D0B0000}"/>
    <cellStyle name="Procentowy 8 2 2" xfId="2958" xr:uid="{00000000-0005-0000-0000-00008E0B0000}"/>
    <cellStyle name="Procentowy 8 3" xfId="2959" xr:uid="{00000000-0005-0000-0000-00008F0B0000}"/>
    <cellStyle name="Procentowy 9" xfId="2960" xr:uid="{00000000-0005-0000-0000-0000900B0000}"/>
    <cellStyle name="Procentowy 9 2" xfId="2961" xr:uid="{00000000-0005-0000-0000-0000910B0000}"/>
    <cellStyle name="Procentowy 9 2 2" xfId="2962" xr:uid="{00000000-0005-0000-0000-0000920B0000}"/>
    <cellStyle name="Procentowy 9 3" xfId="2963" xr:uid="{00000000-0005-0000-0000-0000930B0000}"/>
    <cellStyle name="Suma" xfId="2964" builtinId="25" customBuiltin="1"/>
    <cellStyle name="Suma 2" xfId="2965" xr:uid="{00000000-0005-0000-0000-0000950B0000}"/>
    <cellStyle name="Suma 2 2" xfId="2966" xr:uid="{00000000-0005-0000-0000-0000960B0000}"/>
    <cellStyle name="Suma 2 3" xfId="2967" xr:uid="{00000000-0005-0000-0000-0000970B0000}"/>
    <cellStyle name="Tekst objaśnienia" xfId="2968" builtinId="53" customBuiltin="1"/>
    <cellStyle name="Tekst objaśnienia 2" xfId="2969" xr:uid="{00000000-0005-0000-0000-0000990B0000}"/>
    <cellStyle name="Tekst ostrzeżenia" xfId="2970" builtinId="11" customBuiltin="1"/>
    <cellStyle name="Tekst ostrzeżenia 2" xfId="2971" xr:uid="{00000000-0005-0000-0000-00009B0B0000}"/>
    <cellStyle name="Tekst ostrzeżenia 2 2" xfId="2972" xr:uid="{00000000-0005-0000-0000-00009C0B0000}"/>
    <cellStyle name="Tekst ostrzeżenia 2 3" xfId="2973" xr:uid="{00000000-0005-0000-0000-00009D0B0000}"/>
    <cellStyle name="Tytuł" xfId="2974" builtinId="15" customBuiltin="1"/>
    <cellStyle name="Tytuł 2" xfId="2975" xr:uid="{00000000-0005-0000-0000-00009F0B0000}"/>
    <cellStyle name="Tytuł 2 2" xfId="2976" xr:uid="{00000000-0005-0000-0000-0000A00B0000}"/>
    <cellStyle name="Tytuł 2 3" xfId="2977" xr:uid="{00000000-0005-0000-0000-0000A10B0000}"/>
    <cellStyle name="Tytuł 2 4" xfId="2978" xr:uid="{00000000-0005-0000-0000-0000A20B0000}"/>
    <cellStyle name="Uwaga" xfId="2979" builtinId="10" customBuiltin="1"/>
    <cellStyle name="Uwaga 2" xfId="2980" xr:uid="{00000000-0005-0000-0000-0000A40B0000}"/>
    <cellStyle name="Uwaga 2 2" xfId="2981" xr:uid="{00000000-0005-0000-0000-0000A50B0000}"/>
    <cellStyle name="Uwaga 2 2 2" xfId="2982" xr:uid="{00000000-0005-0000-0000-0000A60B0000}"/>
    <cellStyle name="Uwaga 2 3" xfId="2983" xr:uid="{00000000-0005-0000-0000-0000A70B0000}"/>
    <cellStyle name="Uwaga 2 3 2" xfId="2984" xr:uid="{00000000-0005-0000-0000-0000A80B0000}"/>
    <cellStyle name="Uwaga 2 3 3" xfId="2985" xr:uid="{00000000-0005-0000-0000-0000A90B0000}"/>
    <cellStyle name="Uwaga 2 3 4" xfId="2986" xr:uid="{00000000-0005-0000-0000-0000AA0B0000}"/>
    <cellStyle name="Uwaga 2 4" xfId="2987" xr:uid="{00000000-0005-0000-0000-0000AB0B0000}"/>
    <cellStyle name="Uwaga 3" xfId="2988" xr:uid="{00000000-0005-0000-0000-0000AC0B0000}"/>
    <cellStyle name="Uwaga 3 2" xfId="2989" xr:uid="{00000000-0005-0000-0000-0000AD0B0000}"/>
    <cellStyle name="Uwaga 4" xfId="2990" xr:uid="{00000000-0005-0000-0000-0000AE0B0000}"/>
    <cellStyle name="Uwaga 4 2" xfId="2991" xr:uid="{00000000-0005-0000-0000-0000AF0B0000}"/>
    <cellStyle name="Uwaga 4 3" xfId="2992" xr:uid="{00000000-0005-0000-0000-0000B00B0000}"/>
    <cellStyle name="Uwaga 5" xfId="2993" xr:uid="{00000000-0005-0000-0000-0000B10B0000}"/>
    <cellStyle name="Uwaga 5 2" xfId="2994" xr:uid="{00000000-0005-0000-0000-0000B20B0000}"/>
    <cellStyle name="Uwaga 6" xfId="2995" xr:uid="{00000000-0005-0000-0000-0000B30B0000}"/>
    <cellStyle name="Uwaga 6 2" xfId="2996" xr:uid="{00000000-0005-0000-0000-0000B40B0000}"/>
    <cellStyle name="Uwaga 6 3" xfId="2997" xr:uid="{00000000-0005-0000-0000-0000B50B0000}"/>
    <cellStyle name="Uwaga 7" xfId="2998" xr:uid="{00000000-0005-0000-0000-0000B60B0000}"/>
    <cellStyle name="Walutowy 10" xfId="2999" xr:uid="{00000000-0005-0000-0000-0000B70B0000}"/>
    <cellStyle name="Walutowy 10 2" xfId="3000" xr:uid="{00000000-0005-0000-0000-0000B80B0000}"/>
    <cellStyle name="Walutowy 10 2 2" xfId="3001" xr:uid="{00000000-0005-0000-0000-0000B90B0000}"/>
    <cellStyle name="Walutowy 10 3" xfId="3002" xr:uid="{00000000-0005-0000-0000-0000BA0B0000}"/>
    <cellStyle name="Walutowy 10 3 2" xfId="3003" xr:uid="{00000000-0005-0000-0000-0000BB0B0000}"/>
    <cellStyle name="Walutowy 10 4" xfId="3004" xr:uid="{00000000-0005-0000-0000-0000BC0B0000}"/>
    <cellStyle name="Walutowy 10 5" xfId="3005" xr:uid="{00000000-0005-0000-0000-0000BD0B0000}"/>
    <cellStyle name="Walutowy 10 6" xfId="3006" xr:uid="{00000000-0005-0000-0000-0000BE0B0000}"/>
    <cellStyle name="Walutowy 11" xfId="3007" xr:uid="{00000000-0005-0000-0000-0000BF0B0000}"/>
    <cellStyle name="Walutowy 11 2" xfId="3008" xr:uid="{00000000-0005-0000-0000-0000C00B0000}"/>
    <cellStyle name="Walutowy 12" xfId="3009" xr:uid="{00000000-0005-0000-0000-0000C10B0000}"/>
    <cellStyle name="Walutowy 12 2" xfId="3010" xr:uid="{00000000-0005-0000-0000-0000C20B0000}"/>
    <cellStyle name="Walutowy 13" xfId="3011" xr:uid="{00000000-0005-0000-0000-0000C30B0000}"/>
    <cellStyle name="Walutowy 13 2" xfId="3012" xr:uid="{00000000-0005-0000-0000-0000C40B0000}"/>
    <cellStyle name="Walutowy 13 3" xfId="3013" xr:uid="{00000000-0005-0000-0000-0000C50B0000}"/>
    <cellStyle name="Walutowy 14" xfId="3014" xr:uid="{00000000-0005-0000-0000-0000C60B0000}"/>
    <cellStyle name="Walutowy 15" xfId="3015" xr:uid="{00000000-0005-0000-0000-0000C70B0000}"/>
    <cellStyle name="Walutowy 2" xfId="3016" xr:uid="{00000000-0005-0000-0000-0000C80B0000}"/>
    <cellStyle name="Walutowy 2 10" xfId="3017" xr:uid="{00000000-0005-0000-0000-0000C90B0000}"/>
    <cellStyle name="Walutowy 2 10 2" xfId="3018" xr:uid="{00000000-0005-0000-0000-0000CA0B0000}"/>
    <cellStyle name="Walutowy 2 11" xfId="3019" xr:uid="{00000000-0005-0000-0000-0000CB0B0000}"/>
    <cellStyle name="Walutowy 2 11 2" xfId="3020" xr:uid="{00000000-0005-0000-0000-0000CC0B0000}"/>
    <cellStyle name="Walutowy 2 12" xfId="3021" xr:uid="{00000000-0005-0000-0000-0000CD0B0000}"/>
    <cellStyle name="Walutowy 2 13" xfId="3022" xr:uid="{00000000-0005-0000-0000-0000CE0B0000}"/>
    <cellStyle name="Walutowy 2 2" xfId="3023" xr:uid="{00000000-0005-0000-0000-0000CF0B0000}"/>
    <cellStyle name="Walutowy 2 2 10" xfId="3024" xr:uid="{00000000-0005-0000-0000-0000D00B0000}"/>
    <cellStyle name="Walutowy 2 2 10 2" xfId="3025" xr:uid="{00000000-0005-0000-0000-0000D10B0000}"/>
    <cellStyle name="Walutowy 2 2 11" xfId="3026" xr:uid="{00000000-0005-0000-0000-0000D20B0000}"/>
    <cellStyle name="Walutowy 2 2 12" xfId="3027" xr:uid="{00000000-0005-0000-0000-0000D30B0000}"/>
    <cellStyle name="Walutowy 2 2 2" xfId="3028" xr:uid="{00000000-0005-0000-0000-0000D40B0000}"/>
    <cellStyle name="Walutowy 2 2 2 10" xfId="3029" xr:uid="{00000000-0005-0000-0000-0000D50B0000}"/>
    <cellStyle name="Walutowy 2 2 2 2" xfId="3030" xr:uid="{00000000-0005-0000-0000-0000D60B0000}"/>
    <cellStyle name="Walutowy 2 2 2 2 2" xfId="3031" xr:uid="{00000000-0005-0000-0000-0000D70B0000}"/>
    <cellStyle name="Walutowy 2 2 2 2 2 2" xfId="3032" xr:uid="{00000000-0005-0000-0000-0000D80B0000}"/>
    <cellStyle name="Walutowy 2 2 2 2 2 2 2" xfId="3033" xr:uid="{00000000-0005-0000-0000-0000D90B0000}"/>
    <cellStyle name="Walutowy 2 2 2 2 2 3" xfId="3034" xr:uid="{00000000-0005-0000-0000-0000DA0B0000}"/>
    <cellStyle name="Walutowy 2 2 2 2 2 3 2" xfId="3035" xr:uid="{00000000-0005-0000-0000-0000DB0B0000}"/>
    <cellStyle name="Walutowy 2 2 2 2 2 4" xfId="3036" xr:uid="{00000000-0005-0000-0000-0000DC0B0000}"/>
    <cellStyle name="Walutowy 2 2 2 2 2 5" xfId="3037" xr:uid="{00000000-0005-0000-0000-0000DD0B0000}"/>
    <cellStyle name="Walutowy 2 2 2 2 2 6" xfId="3038" xr:uid="{00000000-0005-0000-0000-0000DE0B0000}"/>
    <cellStyle name="Walutowy 2 2 2 2 3" xfId="3039" xr:uid="{00000000-0005-0000-0000-0000DF0B0000}"/>
    <cellStyle name="Walutowy 2 2 2 2 3 2" xfId="3040" xr:uid="{00000000-0005-0000-0000-0000E00B0000}"/>
    <cellStyle name="Walutowy 2 2 2 2 3 2 2" xfId="3041" xr:uid="{00000000-0005-0000-0000-0000E10B0000}"/>
    <cellStyle name="Walutowy 2 2 2 2 3 3" xfId="3042" xr:uid="{00000000-0005-0000-0000-0000E20B0000}"/>
    <cellStyle name="Walutowy 2 2 2 2 3 3 2" xfId="3043" xr:uid="{00000000-0005-0000-0000-0000E30B0000}"/>
    <cellStyle name="Walutowy 2 2 2 2 3 4" xfId="3044" xr:uid="{00000000-0005-0000-0000-0000E40B0000}"/>
    <cellStyle name="Walutowy 2 2 2 2 3 5" xfId="3045" xr:uid="{00000000-0005-0000-0000-0000E50B0000}"/>
    <cellStyle name="Walutowy 2 2 2 2 3 6" xfId="3046" xr:uid="{00000000-0005-0000-0000-0000E60B0000}"/>
    <cellStyle name="Walutowy 2 2 2 2 4" xfId="3047" xr:uid="{00000000-0005-0000-0000-0000E70B0000}"/>
    <cellStyle name="Walutowy 2 2 2 2 4 2" xfId="3048" xr:uid="{00000000-0005-0000-0000-0000E80B0000}"/>
    <cellStyle name="Walutowy 2 2 2 2 5" xfId="3049" xr:uid="{00000000-0005-0000-0000-0000E90B0000}"/>
    <cellStyle name="Walutowy 2 2 2 2 5 2" xfId="3050" xr:uid="{00000000-0005-0000-0000-0000EA0B0000}"/>
    <cellStyle name="Walutowy 2 2 2 2 6" xfId="3051" xr:uid="{00000000-0005-0000-0000-0000EB0B0000}"/>
    <cellStyle name="Walutowy 2 2 2 2 6 2" xfId="3052" xr:uid="{00000000-0005-0000-0000-0000EC0B0000}"/>
    <cellStyle name="Walutowy 2 2 2 2 7" xfId="3053" xr:uid="{00000000-0005-0000-0000-0000ED0B0000}"/>
    <cellStyle name="Walutowy 2 2 2 2 8" xfId="3054" xr:uid="{00000000-0005-0000-0000-0000EE0B0000}"/>
    <cellStyle name="Walutowy 2 2 2 3" xfId="3055" xr:uid="{00000000-0005-0000-0000-0000EF0B0000}"/>
    <cellStyle name="Walutowy 2 2 2 3 2" xfId="3056" xr:uid="{00000000-0005-0000-0000-0000F00B0000}"/>
    <cellStyle name="Walutowy 2 2 2 3 2 2" xfId="3057" xr:uid="{00000000-0005-0000-0000-0000F10B0000}"/>
    <cellStyle name="Walutowy 2 2 2 3 2 2 2" xfId="3058" xr:uid="{00000000-0005-0000-0000-0000F20B0000}"/>
    <cellStyle name="Walutowy 2 2 2 3 2 3" xfId="3059" xr:uid="{00000000-0005-0000-0000-0000F30B0000}"/>
    <cellStyle name="Walutowy 2 2 2 3 2 3 2" xfId="3060" xr:uid="{00000000-0005-0000-0000-0000F40B0000}"/>
    <cellStyle name="Walutowy 2 2 2 3 2 4" xfId="3061" xr:uid="{00000000-0005-0000-0000-0000F50B0000}"/>
    <cellStyle name="Walutowy 2 2 2 3 2 5" xfId="3062" xr:uid="{00000000-0005-0000-0000-0000F60B0000}"/>
    <cellStyle name="Walutowy 2 2 2 3 2 6" xfId="3063" xr:uid="{00000000-0005-0000-0000-0000F70B0000}"/>
    <cellStyle name="Walutowy 2 2 2 3 3" xfId="3064" xr:uid="{00000000-0005-0000-0000-0000F80B0000}"/>
    <cellStyle name="Walutowy 2 2 2 3 3 2" xfId="3065" xr:uid="{00000000-0005-0000-0000-0000F90B0000}"/>
    <cellStyle name="Walutowy 2 2 2 3 3 2 2" xfId="3066" xr:uid="{00000000-0005-0000-0000-0000FA0B0000}"/>
    <cellStyle name="Walutowy 2 2 2 3 3 3" xfId="3067" xr:uid="{00000000-0005-0000-0000-0000FB0B0000}"/>
    <cellStyle name="Walutowy 2 2 2 3 3 3 2" xfId="3068" xr:uid="{00000000-0005-0000-0000-0000FC0B0000}"/>
    <cellStyle name="Walutowy 2 2 2 3 3 4" xfId="3069" xr:uid="{00000000-0005-0000-0000-0000FD0B0000}"/>
    <cellStyle name="Walutowy 2 2 2 3 3 5" xfId="3070" xr:uid="{00000000-0005-0000-0000-0000FE0B0000}"/>
    <cellStyle name="Walutowy 2 2 2 3 3 6" xfId="3071" xr:uid="{00000000-0005-0000-0000-0000FF0B0000}"/>
    <cellStyle name="Walutowy 2 2 2 3 4" xfId="3072" xr:uid="{00000000-0005-0000-0000-0000000C0000}"/>
    <cellStyle name="Walutowy 2 2 2 3 4 2" xfId="3073" xr:uid="{00000000-0005-0000-0000-0000010C0000}"/>
    <cellStyle name="Walutowy 2 2 2 3 5" xfId="3074" xr:uid="{00000000-0005-0000-0000-0000020C0000}"/>
    <cellStyle name="Walutowy 2 2 2 3 5 2" xfId="3075" xr:uid="{00000000-0005-0000-0000-0000030C0000}"/>
    <cellStyle name="Walutowy 2 2 2 3 6" xfId="3076" xr:uid="{00000000-0005-0000-0000-0000040C0000}"/>
    <cellStyle name="Walutowy 2 2 2 3 7" xfId="3077" xr:uid="{00000000-0005-0000-0000-0000050C0000}"/>
    <cellStyle name="Walutowy 2 2 2 3 8" xfId="3078" xr:uid="{00000000-0005-0000-0000-0000060C0000}"/>
    <cellStyle name="Walutowy 2 2 2 4" xfId="3079" xr:uid="{00000000-0005-0000-0000-0000070C0000}"/>
    <cellStyle name="Walutowy 2 2 2 4 2" xfId="3080" xr:uid="{00000000-0005-0000-0000-0000080C0000}"/>
    <cellStyle name="Walutowy 2 2 2 4 2 2" xfId="3081" xr:uid="{00000000-0005-0000-0000-0000090C0000}"/>
    <cellStyle name="Walutowy 2 2 2 4 3" xfId="3082" xr:uid="{00000000-0005-0000-0000-00000A0C0000}"/>
    <cellStyle name="Walutowy 2 2 2 4 3 2" xfId="3083" xr:uid="{00000000-0005-0000-0000-00000B0C0000}"/>
    <cellStyle name="Walutowy 2 2 2 4 4" xfId="3084" xr:uid="{00000000-0005-0000-0000-00000C0C0000}"/>
    <cellStyle name="Walutowy 2 2 2 4 5" xfId="3085" xr:uid="{00000000-0005-0000-0000-00000D0C0000}"/>
    <cellStyle name="Walutowy 2 2 2 4 6" xfId="3086" xr:uid="{00000000-0005-0000-0000-00000E0C0000}"/>
    <cellStyle name="Walutowy 2 2 2 5" xfId="3087" xr:uid="{00000000-0005-0000-0000-00000F0C0000}"/>
    <cellStyle name="Walutowy 2 2 2 5 2" xfId="3088" xr:uid="{00000000-0005-0000-0000-0000100C0000}"/>
    <cellStyle name="Walutowy 2 2 2 5 2 2" xfId="3089" xr:uid="{00000000-0005-0000-0000-0000110C0000}"/>
    <cellStyle name="Walutowy 2 2 2 5 3" xfId="3090" xr:uid="{00000000-0005-0000-0000-0000120C0000}"/>
    <cellStyle name="Walutowy 2 2 2 5 3 2" xfId="3091" xr:uid="{00000000-0005-0000-0000-0000130C0000}"/>
    <cellStyle name="Walutowy 2 2 2 5 4" xfId="3092" xr:uid="{00000000-0005-0000-0000-0000140C0000}"/>
    <cellStyle name="Walutowy 2 2 2 5 5" xfId="3093" xr:uid="{00000000-0005-0000-0000-0000150C0000}"/>
    <cellStyle name="Walutowy 2 2 2 5 6" xfId="3094" xr:uid="{00000000-0005-0000-0000-0000160C0000}"/>
    <cellStyle name="Walutowy 2 2 2 6" xfId="3095" xr:uid="{00000000-0005-0000-0000-0000170C0000}"/>
    <cellStyle name="Walutowy 2 2 2 6 2" xfId="3096" xr:uid="{00000000-0005-0000-0000-0000180C0000}"/>
    <cellStyle name="Walutowy 2 2 2 7" xfId="3097" xr:uid="{00000000-0005-0000-0000-0000190C0000}"/>
    <cellStyle name="Walutowy 2 2 2 7 2" xfId="3098" xr:uid="{00000000-0005-0000-0000-00001A0C0000}"/>
    <cellStyle name="Walutowy 2 2 2 8" xfId="3099" xr:uid="{00000000-0005-0000-0000-00001B0C0000}"/>
    <cellStyle name="Walutowy 2 2 2 8 2" xfId="3100" xr:uid="{00000000-0005-0000-0000-00001C0C0000}"/>
    <cellStyle name="Walutowy 2 2 2 9" xfId="3101" xr:uid="{00000000-0005-0000-0000-00001D0C0000}"/>
    <cellStyle name="Walutowy 2 2 3" xfId="3102" xr:uid="{00000000-0005-0000-0000-00001E0C0000}"/>
    <cellStyle name="Walutowy 2 2 3 10" xfId="3103" xr:uid="{00000000-0005-0000-0000-00001F0C0000}"/>
    <cellStyle name="Walutowy 2 2 3 2" xfId="3104" xr:uid="{00000000-0005-0000-0000-0000200C0000}"/>
    <cellStyle name="Walutowy 2 2 3 2 2" xfId="3105" xr:uid="{00000000-0005-0000-0000-0000210C0000}"/>
    <cellStyle name="Walutowy 2 2 3 2 2 2" xfId="3106" xr:uid="{00000000-0005-0000-0000-0000220C0000}"/>
    <cellStyle name="Walutowy 2 2 3 2 2 2 2" xfId="3107" xr:uid="{00000000-0005-0000-0000-0000230C0000}"/>
    <cellStyle name="Walutowy 2 2 3 2 2 3" xfId="3108" xr:uid="{00000000-0005-0000-0000-0000240C0000}"/>
    <cellStyle name="Walutowy 2 2 3 2 2 3 2" xfId="3109" xr:uid="{00000000-0005-0000-0000-0000250C0000}"/>
    <cellStyle name="Walutowy 2 2 3 2 2 4" xfId="3110" xr:uid="{00000000-0005-0000-0000-0000260C0000}"/>
    <cellStyle name="Walutowy 2 2 3 2 2 5" xfId="3111" xr:uid="{00000000-0005-0000-0000-0000270C0000}"/>
    <cellStyle name="Walutowy 2 2 3 2 2 6" xfId="3112" xr:uid="{00000000-0005-0000-0000-0000280C0000}"/>
    <cellStyle name="Walutowy 2 2 3 2 3" xfId="3113" xr:uid="{00000000-0005-0000-0000-0000290C0000}"/>
    <cellStyle name="Walutowy 2 2 3 2 3 2" xfId="3114" xr:uid="{00000000-0005-0000-0000-00002A0C0000}"/>
    <cellStyle name="Walutowy 2 2 3 2 3 2 2" xfId="3115" xr:uid="{00000000-0005-0000-0000-00002B0C0000}"/>
    <cellStyle name="Walutowy 2 2 3 2 3 3" xfId="3116" xr:uid="{00000000-0005-0000-0000-00002C0C0000}"/>
    <cellStyle name="Walutowy 2 2 3 2 3 3 2" xfId="3117" xr:uid="{00000000-0005-0000-0000-00002D0C0000}"/>
    <cellStyle name="Walutowy 2 2 3 2 3 4" xfId="3118" xr:uid="{00000000-0005-0000-0000-00002E0C0000}"/>
    <cellStyle name="Walutowy 2 2 3 2 3 5" xfId="3119" xr:uid="{00000000-0005-0000-0000-00002F0C0000}"/>
    <cellStyle name="Walutowy 2 2 3 2 3 6" xfId="3120" xr:uid="{00000000-0005-0000-0000-0000300C0000}"/>
    <cellStyle name="Walutowy 2 2 3 2 4" xfId="3121" xr:uid="{00000000-0005-0000-0000-0000310C0000}"/>
    <cellStyle name="Walutowy 2 2 3 2 4 2" xfId="3122" xr:uid="{00000000-0005-0000-0000-0000320C0000}"/>
    <cellStyle name="Walutowy 2 2 3 2 5" xfId="3123" xr:uid="{00000000-0005-0000-0000-0000330C0000}"/>
    <cellStyle name="Walutowy 2 2 3 2 5 2" xfId="3124" xr:uid="{00000000-0005-0000-0000-0000340C0000}"/>
    <cellStyle name="Walutowy 2 2 3 2 6" xfId="3125" xr:uid="{00000000-0005-0000-0000-0000350C0000}"/>
    <cellStyle name="Walutowy 2 2 3 2 6 2" xfId="3126" xr:uid="{00000000-0005-0000-0000-0000360C0000}"/>
    <cellStyle name="Walutowy 2 2 3 2 7" xfId="3127" xr:uid="{00000000-0005-0000-0000-0000370C0000}"/>
    <cellStyle name="Walutowy 2 2 3 2 8" xfId="3128" xr:uid="{00000000-0005-0000-0000-0000380C0000}"/>
    <cellStyle name="Walutowy 2 2 3 3" xfId="3129" xr:uid="{00000000-0005-0000-0000-0000390C0000}"/>
    <cellStyle name="Walutowy 2 2 3 3 2" xfId="3130" xr:uid="{00000000-0005-0000-0000-00003A0C0000}"/>
    <cellStyle name="Walutowy 2 2 3 3 2 2" xfId="3131" xr:uid="{00000000-0005-0000-0000-00003B0C0000}"/>
    <cellStyle name="Walutowy 2 2 3 3 2 2 2" xfId="3132" xr:uid="{00000000-0005-0000-0000-00003C0C0000}"/>
    <cellStyle name="Walutowy 2 2 3 3 2 3" xfId="3133" xr:uid="{00000000-0005-0000-0000-00003D0C0000}"/>
    <cellStyle name="Walutowy 2 2 3 3 2 3 2" xfId="3134" xr:uid="{00000000-0005-0000-0000-00003E0C0000}"/>
    <cellStyle name="Walutowy 2 2 3 3 2 4" xfId="3135" xr:uid="{00000000-0005-0000-0000-00003F0C0000}"/>
    <cellStyle name="Walutowy 2 2 3 3 2 5" xfId="3136" xr:uid="{00000000-0005-0000-0000-0000400C0000}"/>
    <cellStyle name="Walutowy 2 2 3 3 2 6" xfId="3137" xr:uid="{00000000-0005-0000-0000-0000410C0000}"/>
    <cellStyle name="Walutowy 2 2 3 3 3" xfId="3138" xr:uid="{00000000-0005-0000-0000-0000420C0000}"/>
    <cellStyle name="Walutowy 2 2 3 3 3 2" xfId="3139" xr:uid="{00000000-0005-0000-0000-0000430C0000}"/>
    <cellStyle name="Walutowy 2 2 3 3 3 2 2" xfId="3140" xr:uid="{00000000-0005-0000-0000-0000440C0000}"/>
    <cellStyle name="Walutowy 2 2 3 3 3 3" xfId="3141" xr:uid="{00000000-0005-0000-0000-0000450C0000}"/>
    <cellStyle name="Walutowy 2 2 3 3 3 3 2" xfId="3142" xr:uid="{00000000-0005-0000-0000-0000460C0000}"/>
    <cellStyle name="Walutowy 2 2 3 3 3 4" xfId="3143" xr:uid="{00000000-0005-0000-0000-0000470C0000}"/>
    <cellStyle name="Walutowy 2 2 3 3 3 5" xfId="3144" xr:uid="{00000000-0005-0000-0000-0000480C0000}"/>
    <cellStyle name="Walutowy 2 2 3 3 3 6" xfId="3145" xr:uid="{00000000-0005-0000-0000-0000490C0000}"/>
    <cellStyle name="Walutowy 2 2 3 3 4" xfId="3146" xr:uid="{00000000-0005-0000-0000-00004A0C0000}"/>
    <cellStyle name="Walutowy 2 2 3 3 4 2" xfId="3147" xr:uid="{00000000-0005-0000-0000-00004B0C0000}"/>
    <cellStyle name="Walutowy 2 2 3 3 5" xfId="3148" xr:uid="{00000000-0005-0000-0000-00004C0C0000}"/>
    <cellStyle name="Walutowy 2 2 3 3 5 2" xfId="3149" xr:uid="{00000000-0005-0000-0000-00004D0C0000}"/>
    <cellStyle name="Walutowy 2 2 3 3 6" xfId="3150" xr:uid="{00000000-0005-0000-0000-00004E0C0000}"/>
    <cellStyle name="Walutowy 2 2 3 3 7" xfId="3151" xr:uid="{00000000-0005-0000-0000-00004F0C0000}"/>
    <cellStyle name="Walutowy 2 2 3 3 8" xfId="3152" xr:uid="{00000000-0005-0000-0000-0000500C0000}"/>
    <cellStyle name="Walutowy 2 2 3 4" xfId="3153" xr:uid="{00000000-0005-0000-0000-0000510C0000}"/>
    <cellStyle name="Walutowy 2 2 3 4 2" xfId="3154" xr:uid="{00000000-0005-0000-0000-0000520C0000}"/>
    <cellStyle name="Walutowy 2 2 3 4 2 2" xfId="3155" xr:uid="{00000000-0005-0000-0000-0000530C0000}"/>
    <cellStyle name="Walutowy 2 2 3 4 3" xfId="3156" xr:uid="{00000000-0005-0000-0000-0000540C0000}"/>
    <cellStyle name="Walutowy 2 2 3 4 3 2" xfId="3157" xr:uid="{00000000-0005-0000-0000-0000550C0000}"/>
    <cellStyle name="Walutowy 2 2 3 4 4" xfId="3158" xr:uid="{00000000-0005-0000-0000-0000560C0000}"/>
    <cellStyle name="Walutowy 2 2 3 4 5" xfId="3159" xr:uid="{00000000-0005-0000-0000-0000570C0000}"/>
    <cellStyle name="Walutowy 2 2 3 4 6" xfId="3160" xr:uid="{00000000-0005-0000-0000-0000580C0000}"/>
    <cellStyle name="Walutowy 2 2 3 5" xfId="3161" xr:uid="{00000000-0005-0000-0000-0000590C0000}"/>
    <cellStyle name="Walutowy 2 2 3 5 2" xfId="3162" xr:uid="{00000000-0005-0000-0000-00005A0C0000}"/>
    <cellStyle name="Walutowy 2 2 3 5 2 2" xfId="3163" xr:uid="{00000000-0005-0000-0000-00005B0C0000}"/>
    <cellStyle name="Walutowy 2 2 3 5 3" xfId="3164" xr:uid="{00000000-0005-0000-0000-00005C0C0000}"/>
    <cellStyle name="Walutowy 2 2 3 5 3 2" xfId="3165" xr:uid="{00000000-0005-0000-0000-00005D0C0000}"/>
    <cellStyle name="Walutowy 2 2 3 5 4" xfId="3166" xr:uid="{00000000-0005-0000-0000-00005E0C0000}"/>
    <cellStyle name="Walutowy 2 2 3 5 5" xfId="3167" xr:uid="{00000000-0005-0000-0000-00005F0C0000}"/>
    <cellStyle name="Walutowy 2 2 3 5 6" xfId="3168" xr:uid="{00000000-0005-0000-0000-0000600C0000}"/>
    <cellStyle name="Walutowy 2 2 3 6" xfId="3169" xr:uid="{00000000-0005-0000-0000-0000610C0000}"/>
    <cellStyle name="Walutowy 2 2 3 6 2" xfId="3170" xr:uid="{00000000-0005-0000-0000-0000620C0000}"/>
    <cellStyle name="Walutowy 2 2 3 7" xfId="3171" xr:uid="{00000000-0005-0000-0000-0000630C0000}"/>
    <cellStyle name="Walutowy 2 2 3 7 2" xfId="3172" xr:uid="{00000000-0005-0000-0000-0000640C0000}"/>
    <cellStyle name="Walutowy 2 2 3 8" xfId="3173" xr:uid="{00000000-0005-0000-0000-0000650C0000}"/>
    <cellStyle name="Walutowy 2 2 3 8 2" xfId="3174" xr:uid="{00000000-0005-0000-0000-0000660C0000}"/>
    <cellStyle name="Walutowy 2 2 3 9" xfId="3175" xr:uid="{00000000-0005-0000-0000-0000670C0000}"/>
    <cellStyle name="Walutowy 2 2 4" xfId="3176" xr:uid="{00000000-0005-0000-0000-0000680C0000}"/>
    <cellStyle name="Walutowy 2 2 4 2" xfId="3177" xr:uid="{00000000-0005-0000-0000-0000690C0000}"/>
    <cellStyle name="Walutowy 2 2 4 2 2" xfId="3178" xr:uid="{00000000-0005-0000-0000-00006A0C0000}"/>
    <cellStyle name="Walutowy 2 2 4 2 2 2" xfId="3179" xr:uid="{00000000-0005-0000-0000-00006B0C0000}"/>
    <cellStyle name="Walutowy 2 2 4 2 3" xfId="3180" xr:uid="{00000000-0005-0000-0000-00006C0C0000}"/>
    <cellStyle name="Walutowy 2 2 4 2 3 2" xfId="3181" xr:uid="{00000000-0005-0000-0000-00006D0C0000}"/>
    <cellStyle name="Walutowy 2 2 4 2 4" xfId="3182" xr:uid="{00000000-0005-0000-0000-00006E0C0000}"/>
    <cellStyle name="Walutowy 2 2 4 2 5" xfId="3183" xr:uid="{00000000-0005-0000-0000-00006F0C0000}"/>
    <cellStyle name="Walutowy 2 2 4 2 6" xfId="3184" xr:uid="{00000000-0005-0000-0000-0000700C0000}"/>
    <cellStyle name="Walutowy 2 2 4 3" xfId="3185" xr:uid="{00000000-0005-0000-0000-0000710C0000}"/>
    <cellStyle name="Walutowy 2 2 4 3 2" xfId="3186" xr:uid="{00000000-0005-0000-0000-0000720C0000}"/>
    <cellStyle name="Walutowy 2 2 4 3 2 2" xfId="3187" xr:uid="{00000000-0005-0000-0000-0000730C0000}"/>
    <cellStyle name="Walutowy 2 2 4 3 3" xfId="3188" xr:uid="{00000000-0005-0000-0000-0000740C0000}"/>
    <cellStyle name="Walutowy 2 2 4 3 3 2" xfId="3189" xr:uid="{00000000-0005-0000-0000-0000750C0000}"/>
    <cellStyle name="Walutowy 2 2 4 3 4" xfId="3190" xr:uid="{00000000-0005-0000-0000-0000760C0000}"/>
    <cellStyle name="Walutowy 2 2 4 3 5" xfId="3191" xr:uid="{00000000-0005-0000-0000-0000770C0000}"/>
    <cellStyle name="Walutowy 2 2 4 3 6" xfId="3192" xr:uid="{00000000-0005-0000-0000-0000780C0000}"/>
    <cellStyle name="Walutowy 2 2 4 4" xfId="3193" xr:uid="{00000000-0005-0000-0000-0000790C0000}"/>
    <cellStyle name="Walutowy 2 2 4 4 2" xfId="3194" xr:uid="{00000000-0005-0000-0000-00007A0C0000}"/>
    <cellStyle name="Walutowy 2 2 4 5" xfId="3195" xr:uid="{00000000-0005-0000-0000-00007B0C0000}"/>
    <cellStyle name="Walutowy 2 2 4 5 2" xfId="3196" xr:uid="{00000000-0005-0000-0000-00007C0C0000}"/>
    <cellStyle name="Walutowy 2 2 4 6" xfId="3197" xr:uid="{00000000-0005-0000-0000-00007D0C0000}"/>
    <cellStyle name="Walutowy 2 2 4 6 2" xfId="3198" xr:uid="{00000000-0005-0000-0000-00007E0C0000}"/>
    <cellStyle name="Walutowy 2 2 4 7" xfId="3199" xr:uid="{00000000-0005-0000-0000-00007F0C0000}"/>
    <cellStyle name="Walutowy 2 2 4 8" xfId="3200" xr:uid="{00000000-0005-0000-0000-0000800C0000}"/>
    <cellStyle name="Walutowy 2 2 5" xfId="3201" xr:uid="{00000000-0005-0000-0000-0000810C0000}"/>
    <cellStyle name="Walutowy 2 2 5 2" xfId="3202" xr:uid="{00000000-0005-0000-0000-0000820C0000}"/>
    <cellStyle name="Walutowy 2 2 5 2 2" xfId="3203" xr:uid="{00000000-0005-0000-0000-0000830C0000}"/>
    <cellStyle name="Walutowy 2 2 5 2 2 2" xfId="3204" xr:uid="{00000000-0005-0000-0000-0000840C0000}"/>
    <cellStyle name="Walutowy 2 2 5 2 3" xfId="3205" xr:uid="{00000000-0005-0000-0000-0000850C0000}"/>
    <cellStyle name="Walutowy 2 2 5 2 3 2" xfId="3206" xr:uid="{00000000-0005-0000-0000-0000860C0000}"/>
    <cellStyle name="Walutowy 2 2 5 2 4" xfId="3207" xr:uid="{00000000-0005-0000-0000-0000870C0000}"/>
    <cellStyle name="Walutowy 2 2 5 2 5" xfId="3208" xr:uid="{00000000-0005-0000-0000-0000880C0000}"/>
    <cellStyle name="Walutowy 2 2 5 2 6" xfId="3209" xr:uid="{00000000-0005-0000-0000-0000890C0000}"/>
    <cellStyle name="Walutowy 2 2 5 3" xfId="3210" xr:uid="{00000000-0005-0000-0000-00008A0C0000}"/>
    <cellStyle name="Walutowy 2 2 5 3 2" xfId="3211" xr:uid="{00000000-0005-0000-0000-00008B0C0000}"/>
    <cellStyle name="Walutowy 2 2 5 3 2 2" xfId="3212" xr:uid="{00000000-0005-0000-0000-00008C0C0000}"/>
    <cellStyle name="Walutowy 2 2 5 3 3" xfId="3213" xr:uid="{00000000-0005-0000-0000-00008D0C0000}"/>
    <cellStyle name="Walutowy 2 2 5 3 3 2" xfId="3214" xr:uid="{00000000-0005-0000-0000-00008E0C0000}"/>
    <cellStyle name="Walutowy 2 2 5 3 4" xfId="3215" xr:uid="{00000000-0005-0000-0000-00008F0C0000}"/>
    <cellStyle name="Walutowy 2 2 5 3 5" xfId="3216" xr:uid="{00000000-0005-0000-0000-0000900C0000}"/>
    <cellStyle name="Walutowy 2 2 5 3 6" xfId="3217" xr:uid="{00000000-0005-0000-0000-0000910C0000}"/>
    <cellStyle name="Walutowy 2 2 5 4" xfId="3218" xr:uid="{00000000-0005-0000-0000-0000920C0000}"/>
    <cellStyle name="Walutowy 2 2 5 4 2" xfId="3219" xr:uid="{00000000-0005-0000-0000-0000930C0000}"/>
    <cellStyle name="Walutowy 2 2 5 5" xfId="3220" xr:uid="{00000000-0005-0000-0000-0000940C0000}"/>
    <cellStyle name="Walutowy 2 2 5 5 2" xfId="3221" xr:uid="{00000000-0005-0000-0000-0000950C0000}"/>
    <cellStyle name="Walutowy 2 2 5 6" xfId="3222" xr:uid="{00000000-0005-0000-0000-0000960C0000}"/>
    <cellStyle name="Walutowy 2 2 5 7" xfId="3223" xr:uid="{00000000-0005-0000-0000-0000970C0000}"/>
    <cellStyle name="Walutowy 2 2 5 8" xfId="3224" xr:uid="{00000000-0005-0000-0000-0000980C0000}"/>
    <cellStyle name="Walutowy 2 2 6" xfId="3225" xr:uid="{00000000-0005-0000-0000-0000990C0000}"/>
    <cellStyle name="Walutowy 2 2 6 2" xfId="3226" xr:uid="{00000000-0005-0000-0000-00009A0C0000}"/>
    <cellStyle name="Walutowy 2 2 6 2 2" xfId="3227" xr:uid="{00000000-0005-0000-0000-00009B0C0000}"/>
    <cellStyle name="Walutowy 2 2 6 3" xfId="3228" xr:uid="{00000000-0005-0000-0000-00009C0C0000}"/>
    <cellStyle name="Walutowy 2 2 6 3 2" xfId="3229" xr:uid="{00000000-0005-0000-0000-00009D0C0000}"/>
    <cellStyle name="Walutowy 2 2 6 4" xfId="3230" xr:uid="{00000000-0005-0000-0000-00009E0C0000}"/>
    <cellStyle name="Walutowy 2 2 6 5" xfId="3231" xr:uid="{00000000-0005-0000-0000-00009F0C0000}"/>
    <cellStyle name="Walutowy 2 2 6 6" xfId="3232" xr:uid="{00000000-0005-0000-0000-0000A00C0000}"/>
    <cellStyle name="Walutowy 2 2 7" xfId="3233" xr:uid="{00000000-0005-0000-0000-0000A10C0000}"/>
    <cellStyle name="Walutowy 2 2 7 2" xfId="3234" xr:uid="{00000000-0005-0000-0000-0000A20C0000}"/>
    <cellStyle name="Walutowy 2 2 7 2 2" xfId="3235" xr:uid="{00000000-0005-0000-0000-0000A30C0000}"/>
    <cellStyle name="Walutowy 2 2 7 3" xfId="3236" xr:uid="{00000000-0005-0000-0000-0000A40C0000}"/>
    <cellStyle name="Walutowy 2 2 7 3 2" xfId="3237" xr:uid="{00000000-0005-0000-0000-0000A50C0000}"/>
    <cellStyle name="Walutowy 2 2 7 4" xfId="3238" xr:uid="{00000000-0005-0000-0000-0000A60C0000}"/>
    <cellStyle name="Walutowy 2 2 7 5" xfId="3239" xr:uid="{00000000-0005-0000-0000-0000A70C0000}"/>
    <cellStyle name="Walutowy 2 2 7 6" xfId="3240" xr:uid="{00000000-0005-0000-0000-0000A80C0000}"/>
    <cellStyle name="Walutowy 2 2 8" xfId="3241" xr:uid="{00000000-0005-0000-0000-0000A90C0000}"/>
    <cellStyle name="Walutowy 2 2 8 2" xfId="3242" xr:uid="{00000000-0005-0000-0000-0000AA0C0000}"/>
    <cellStyle name="Walutowy 2 2 9" xfId="3243" xr:uid="{00000000-0005-0000-0000-0000AB0C0000}"/>
    <cellStyle name="Walutowy 2 2 9 2" xfId="3244" xr:uid="{00000000-0005-0000-0000-0000AC0C0000}"/>
    <cellStyle name="Walutowy 2 3" xfId="3245" xr:uid="{00000000-0005-0000-0000-0000AD0C0000}"/>
    <cellStyle name="Walutowy 2 3 10" xfId="3246" xr:uid="{00000000-0005-0000-0000-0000AE0C0000}"/>
    <cellStyle name="Walutowy 2 3 2" xfId="3247" xr:uid="{00000000-0005-0000-0000-0000AF0C0000}"/>
    <cellStyle name="Walutowy 2 3 2 2" xfId="3248" xr:uid="{00000000-0005-0000-0000-0000B00C0000}"/>
    <cellStyle name="Walutowy 2 3 2 2 2" xfId="3249" xr:uid="{00000000-0005-0000-0000-0000B10C0000}"/>
    <cellStyle name="Walutowy 2 3 2 2 2 2" xfId="3250" xr:uid="{00000000-0005-0000-0000-0000B20C0000}"/>
    <cellStyle name="Walutowy 2 3 2 2 3" xfId="3251" xr:uid="{00000000-0005-0000-0000-0000B30C0000}"/>
    <cellStyle name="Walutowy 2 3 2 2 3 2" xfId="3252" xr:uid="{00000000-0005-0000-0000-0000B40C0000}"/>
    <cellStyle name="Walutowy 2 3 2 2 4" xfId="3253" xr:uid="{00000000-0005-0000-0000-0000B50C0000}"/>
    <cellStyle name="Walutowy 2 3 2 2 5" xfId="3254" xr:uid="{00000000-0005-0000-0000-0000B60C0000}"/>
    <cellStyle name="Walutowy 2 3 2 2 6" xfId="3255" xr:uid="{00000000-0005-0000-0000-0000B70C0000}"/>
    <cellStyle name="Walutowy 2 3 2 3" xfId="3256" xr:uid="{00000000-0005-0000-0000-0000B80C0000}"/>
    <cellStyle name="Walutowy 2 3 2 3 2" xfId="3257" xr:uid="{00000000-0005-0000-0000-0000B90C0000}"/>
    <cellStyle name="Walutowy 2 3 2 3 2 2" xfId="3258" xr:uid="{00000000-0005-0000-0000-0000BA0C0000}"/>
    <cellStyle name="Walutowy 2 3 2 3 3" xfId="3259" xr:uid="{00000000-0005-0000-0000-0000BB0C0000}"/>
    <cellStyle name="Walutowy 2 3 2 3 3 2" xfId="3260" xr:uid="{00000000-0005-0000-0000-0000BC0C0000}"/>
    <cellStyle name="Walutowy 2 3 2 3 4" xfId="3261" xr:uid="{00000000-0005-0000-0000-0000BD0C0000}"/>
    <cellStyle name="Walutowy 2 3 2 3 5" xfId="3262" xr:uid="{00000000-0005-0000-0000-0000BE0C0000}"/>
    <cellStyle name="Walutowy 2 3 2 3 6" xfId="3263" xr:uid="{00000000-0005-0000-0000-0000BF0C0000}"/>
    <cellStyle name="Walutowy 2 3 2 4" xfId="3264" xr:uid="{00000000-0005-0000-0000-0000C00C0000}"/>
    <cellStyle name="Walutowy 2 3 2 4 2" xfId="3265" xr:uid="{00000000-0005-0000-0000-0000C10C0000}"/>
    <cellStyle name="Walutowy 2 3 2 5" xfId="3266" xr:uid="{00000000-0005-0000-0000-0000C20C0000}"/>
    <cellStyle name="Walutowy 2 3 2 5 2" xfId="3267" xr:uid="{00000000-0005-0000-0000-0000C30C0000}"/>
    <cellStyle name="Walutowy 2 3 2 6" xfId="3268" xr:uid="{00000000-0005-0000-0000-0000C40C0000}"/>
    <cellStyle name="Walutowy 2 3 2 6 2" xfId="3269" xr:uid="{00000000-0005-0000-0000-0000C50C0000}"/>
    <cellStyle name="Walutowy 2 3 2 7" xfId="3270" xr:uid="{00000000-0005-0000-0000-0000C60C0000}"/>
    <cellStyle name="Walutowy 2 3 2 8" xfId="3271" xr:uid="{00000000-0005-0000-0000-0000C70C0000}"/>
    <cellStyle name="Walutowy 2 3 3" xfId="3272" xr:uid="{00000000-0005-0000-0000-0000C80C0000}"/>
    <cellStyle name="Walutowy 2 3 3 2" xfId="3273" xr:uid="{00000000-0005-0000-0000-0000C90C0000}"/>
    <cellStyle name="Walutowy 2 3 3 2 2" xfId="3274" xr:uid="{00000000-0005-0000-0000-0000CA0C0000}"/>
    <cellStyle name="Walutowy 2 3 3 2 2 2" xfId="3275" xr:uid="{00000000-0005-0000-0000-0000CB0C0000}"/>
    <cellStyle name="Walutowy 2 3 3 2 3" xfId="3276" xr:uid="{00000000-0005-0000-0000-0000CC0C0000}"/>
    <cellStyle name="Walutowy 2 3 3 2 3 2" xfId="3277" xr:uid="{00000000-0005-0000-0000-0000CD0C0000}"/>
    <cellStyle name="Walutowy 2 3 3 2 4" xfId="3278" xr:uid="{00000000-0005-0000-0000-0000CE0C0000}"/>
    <cellStyle name="Walutowy 2 3 3 2 5" xfId="3279" xr:uid="{00000000-0005-0000-0000-0000CF0C0000}"/>
    <cellStyle name="Walutowy 2 3 3 2 6" xfId="3280" xr:uid="{00000000-0005-0000-0000-0000D00C0000}"/>
    <cellStyle name="Walutowy 2 3 3 3" xfId="3281" xr:uid="{00000000-0005-0000-0000-0000D10C0000}"/>
    <cellStyle name="Walutowy 2 3 3 3 2" xfId="3282" xr:uid="{00000000-0005-0000-0000-0000D20C0000}"/>
    <cellStyle name="Walutowy 2 3 3 3 2 2" xfId="3283" xr:uid="{00000000-0005-0000-0000-0000D30C0000}"/>
    <cellStyle name="Walutowy 2 3 3 3 3" xfId="3284" xr:uid="{00000000-0005-0000-0000-0000D40C0000}"/>
    <cellStyle name="Walutowy 2 3 3 3 3 2" xfId="3285" xr:uid="{00000000-0005-0000-0000-0000D50C0000}"/>
    <cellStyle name="Walutowy 2 3 3 3 4" xfId="3286" xr:uid="{00000000-0005-0000-0000-0000D60C0000}"/>
    <cellStyle name="Walutowy 2 3 3 3 5" xfId="3287" xr:uid="{00000000-0005-0000-0000-0000D70C0000}"/>
    <cellStyle name="Walutowy 2 3 3 3 6" xfId="3288" xr:uid="{00000000-0005-0000-0000-0000D80C0000}"/>
    <cellStyle name="Walutowy 2 3 3 4" xfId="3289" xr:uid="{00000000-0005-0000-0000-0000D90C0000}"/>
    <cellStyle name="Walutowy 2 3 3 4 2" xfId="3290" xr:uid="{00000000-0005-0000-0000-0000DA0C0000}"/>
    <cellStyle name="Walutowy 2 3 3 5" xfId="3291" xr:uid="{00000000-0005-0000-0000-0000DB0C0000}"/>
    <cellStyle name="Walutowy 2 3 3 5 2" xfId="3292" xr:uid="{00000000-0005-0000-0000-0000DC0C0000}"/>
    <cellStyle name="Walutowy 2 3 3 6" xfId="3293" xr:uid="{00000000-0005-0000-0000-0000DD0C0000}"/>
    <cellStyle name="Walutowy 2 3 3 7" xfId="3294" xr:uid="{00000000-0005-0000-0000-0000DE0C0000}"/>
    <cellStyle name="Walutowy 2 3 3 8" xfId="3295" xr:uid="{00000000-0005-0000-0000-0000DF0C0000}"/>
    <cellStyle name="Walutowy 2 3 4" xfId="3296" xr:uid="{00000000-0005-0000-0000-0000E00C0000}"/>
    <cellStyle name="Walutowy 2 3 4 2" xfId="3297" xr:uid="{00000000-0005-0000-0000-0000E10C0000}"/>
    <cellStyle name="Walutowy 2 3 4 2 2" xfId="3298" xr:uid="{00000000-0005-0000-0000-0000E20C0000}"/>
    <cellStyle name="Walutowy 2 3 4 3" xfId="3299" xr:uid="{00000000-0005-0000-0000-0000E30C0000}"/>
    <cellStyle name="Walutowy 2 3 4 3 2" xfId="3300" xr:uid="{00000000-0005-0000-0000-0000E40C0000}"/>
    <cellStyle name="Walutowy 2 3 4 4" xfId="3301" xr:uid="{00000000-0005-0000-0000-0000E50C0000}"/>
    <cellStyle name="Walutowy 2 3 4 5" xfId="3302" xr:uid="{00000000-0005-0000-0000-0000E60C0000}"/>
    <cellStyle name="Walutowy 2 3 4 6" xfId="3303" xr:uid="{00000000-0005-0000-0000-0000E70C0000}"/>
    <cellStyle name="Walutowy 2 3 5" xfId="3304" xr:uid="{00000000-0005-0000-0000-0000E80C0000}"/>
    <cellStyle name="Walutowy 2 3 5 2" xfId="3305" xr:uid="{00000000-0005-0000-0000-0000E90C0000}"/>
    <cellStyle name="Walutowy 2 3 5 2 2" xfId="3306" xr:uid="{00000000-0005-0000-0000-0000EA0C0000}"/>
    <cellStyle name="Walutowy 2 3 5 3" xfId="3307" xr:uid="{00000000-0005-0000-0000-0000EB0C0000}"/>
    <cellStyle name="Walutowy 2 3 5 3 2" xfId="3308" xr:uid="{00000000-0005-0000-0000-0000EC0C0000}"/>
    <cellStyle name="Walutowy 2 3 5 4" xfId="3309" xr:uid="{00000000-0005-0000-0000-0000ED0C0000}"/>
    <cellStyle name="Walutowy 2 3 5 5" xfId="3310" xr:uid="{00000000-0005-0000-0000-0000EE0C0000}"/>
    <cellStyle name="Walutowy 2 3 5 6" xfId="3311" xr:uid="{00000000-0005-0000-0000-0000EF0C0000}"/>
    <cellStyle name="Walutowy 2 3 6" xfId="3312" xr:uid="{00000000-0005-0000-0000-0000F00C0000}"/>
    <cellStyle name="Walutowy 2 3 6 2" xfId="3313" xr:uid="{00000000-0005-0000-0000-0000F10C0000}"/>
    <cellStyle name="Walutowy 2 3 7" xfId="3314" xr:uid="{00000000-0005-0000-0000-0000F20C0000}"/>
    <cellStyle name="Walutowy 2 3 7 2" xfId="3315" xr:uid="{00000000-0005-0000-0000-0000F30C0000}"/>
    <cellStyle name="Walutowy 2 3 8" xfId="3316" xr:uid="{00000000-0005-0000-0000-0000F40C0000}"/>
    <cellStyle name="Walutowy 2 3 8 2" xfId="3317" xr:uid="{00000000-0005-0000-0000-0000F50C0000}"/>
    <cellStyle name="Walutowy 2 3 9" xfId="3318" xr:uid="{00000000-0005-0000-0000-0000F60C0000}"/>
    <cellStyle name="Walutowy 2 4" xfId="3319" xr:uid="{00000000-0005-0000-0000-0000F70C0000}"/>
    <cellStyle name="Walutowy 2 4 10" xfId="3320" xr:uid="{00000000-0005-0000-0000-0000F80C0000}"/>
    <cellStyle name="Walutowy 2 4 2" xfId="3321" xr:uid="{00000000-0005-0000-0000-0000F90C0000}"/>
    <cellStyle name="Walutowy 2 4 2 2" xfId="3322" xr:uid="{00000000-0005-0000-0000-0000FA0C0000}"/>
    <cellStyle name="Walutowy 2 4 2 2 2" xfId="3323" xr:uid="{00000000-0005-0000-0000-0000FB0C0000}"/>
    <cellStyle name="Walutowy 2 4 2 2 2 2" xfId="3324" xr:uid="{00000000-0005-0000-0000-0000FC0C0000}"/>
    <cellStyle name="Walutowy 2 4 2 2 3" xfId="3325" xr:uid="{00000000-0005-0000-0000-0000FD0C0000}"/>
    <cellStyle name="Walutowy 2 4 2 2 3 2" xfId="3326" xr:uid="{00000000-0005-0000-0000-0000FE0C0000}"/>
    <cellStyle name="Walutowy 2 4 2 2 4" xfId="3327" xr:uid="{00000000-0005-0000-0000-0000FF0C0000}"/>
    <cellStyle name="Walutowy 2 4 2 2 5" xfId="3328" xr:uid="{00000000-0005-0000-0000-0000000D0000}"/>
    <cellStyle name="Walutowy 2 4 2 2 6" xfId="3329" xr:uid="{00000000-0005-0000-0000-0000010D0000}"/>
    <cellStyle name="Walutowy 2 4 2 3" xfId="3330" xr:uid="{00000000-0005-0000-0000-0000020D0000}"/>
    <cellStyle name="Walutowy 2 4 2 3 2" xfId="3331" xr:uid="{00000000-0005-0000-0000-0000030D0000}"/>
    <cellStyle name="Walutowy 2 4 2 3 2 2" xfId="3332" xr:uid="{00000000-0005-0000-0000-0000040D0000}"/>
    <cellStyle name="Walutowy 2 4 2 3 3" xfId="3333" xr:uid="{00000000-0005-0000-0000-0000050D0000}"/>
    <cellStyle name="Walutowy 2 4 2 3 3 2" xfId="3334" xr:uid="{00000000-0005-0000-0000-0000060D0000}"/>
    <cellStyle name="Walutowy 2 4 2 3 4" xfId="3335" xr:uid="{00000000-0005-0000-0000-0000070D0000}"/>
    <cellStyle name="Walutowy 2 4 2 3 5" xfId="3336" xr:uid="{00000000-0005-0000-0000-0000080D0000}"/>
    <cellStyle name="Walutowy 2 4 2 3 6" xfId="3337" xr:uid="{00000000-0005-0000-0000-0000090D0000}"/>
    <cellStyle name="Walutowy 2 4 2 4" xfId="3338" xr:uid="{00000000-0005-0000-0000-00000A0D0000}"/>
    <cellStyle name="Walutowy 2 4 2 4 2" xfId="3339" xr:uid="{00000000-0005-0000-0000-00000B0D0000}"/>
    <cellStyle name="Walutowy 2 4 2 5" xfId="3340" xr:uid="{00000000-0005-0000-0000-00000C0D0000}"/>
    <cellStyle name="Walutowy 2 4 2 5 2" xfId="3341" xr:uid="{00000000-0005-0000-0000-00000D0D0000}"/>
    <cellStyle name="Walutowy 2 4 2 6" xfId="3342" xr:uid="{00000000-0005-0000-0000-00000E0D0000}"/>
    <cellStyle name="Walutowy 2 4 2 6 2" xfId="3343" xr:uid="{00000000-0005-0000-0000-00000F0D0000}"/>
    <cellStyle name="Walutowy 2 4 2 7" xfId="3344" xr:uid="{00000000-0005-0000-0000-0000100D0000}"/>
    <cellStyle name="Walutowy 2 4 2 8" xfId="3345" xr:uid="{00000000-0005-0000-0000-0000110D0000}"/>
    <cellStyle name="Walutowy 2 4 3" xfId="3346" xr:uid="{00000000-0005-0000-0000-0000120D0000}"/>
    <cellStyle name="Walutowy 2 4 3 2" xfId="3347" xr:uid="{00000000-0005-0000-0000-0000130D0000}"/>
    <cellStyle name="Walutowy 2 4 3 2 2" xfId="3348" xr:uid="{00000000-0005-0000-0000-0000140D0000}"/>
    <cellStyle name="Walutowy 2 4 3 2 2 2" xfId="3349" xr:uid="{00000000-0005-0000-0000-0000150D0000}"/>
    <cellStyle name="Walutowy 2 4 3 2 3" xfId="3350" xr:uid="{00000000-0005-0000-0000-0000160D0000}"/>
    <cellStyle name="Walutowy 2 4 3 2 3 2" xfId="3351" xr:uid="{00000000-0005-0000-0000-0000170D0000}"/>
    <cellStyle name="Walutowy 2 4 3 2 4" xfId="3352" xr:uid="{00000000-0005-0000-0000-0000180D0000}"/>
    <cellStyle name="Walutowy 2 4 3 2 5" xfId="3353" xr:uid="{00000000-0005-0000-0000-0000190D0000}"/>
    <cellStyle name="Walutowy 2 4 3 2 6" xfId="3354" xr:uid="{00000000-0005-0000-0000-00001A0D0000}"/>
    <cellStyle name="Walutowy 2 4 3 3" xfId="3355" xr:uid="{00000000-0005-0000-0000-00001B0D0000}"/>
    <cellStyle name="Walutowy 2 4 3 3 2" xfId="3356" xr:uid="{00000000-0005-0000-0000-00001C0D0000}"/>
    <cellStyle name="Walutowy 2 4 3 3 2 2" xfId="3357" xr:uid="{00000000-0005-0000-0000-00001D0D0000}"/>
    <cellStyle name="Walutowy 2 4 3 3 3" xfId="3358" xr:uid="{00000000-0005-0000-0000-00001E0D0000}"/>
    <cellStyle name="Walutowy 2 4 3 3 3 2" xfId="3359" xr:uid="{00000000-0005-0000-0000-00001F0D0000}"/>
    <cellStyle name="Walutowy 2 4 3 3 4" xfId="3360" xr:uid="{00000000-0005-0000-0000-0000200D0000}"/>
    <cellStyle name="Walutowy 2 4 3 3 5" xfId="3361" xr:uid="{00000000-0005-0000-0000-0000210D0000}"/>
    <cellStyle name="Walutowy 2 4 3 3 6" xfId="3362" xr:uid="{00000000-0005-0000-0000-0000220D0000}"/>
    <cellStyle name="Walutowy 2 4 3 4" xfId="3363" xr:uid="{00000000-0005-0000-0000-0000230D0000}"/>
    <cellStyle name="Walutowy 2 4 3 4 2" xfId="3364" xr:uid="{00000000-0005-0000-0000-0000240D0000}"/>
    <cellStyle name="Walutowy 2 4 3 5" xfId="3365" xr:uid="{00000000-0005-0000-0000-0000250D0000}"/>
    <cellStyle name="Walutowy 2 4 3 5 2" xfId="3366" xr:uid="{00000000-0005-0000-0000-0000260D0000}"/>
    <cellStyle name="Walutowy 2 4 3 6" xfId="3367" xr:uid="{00000000-0005-0000-0000-0000270D0000}"/>
    <cellStyle name="Walutowy 2 4 3 7" xfId="3368" xr:uid="{00000000-0005-0000-0000-0000280D0000}"/>
    <cellStyle name="Walutowy 2 4 3 8" xfId="3369" xr:uid="{00000000-0005-0000-0000-0000290D0000}"/>
    <cellStyle name="Walutowy 2 4 4" xfId="3370" xr:uid="{00000000-0005-0000-0000-00002A0D0000}"/>
    <cellStyle name="Walutowy 2 4 4 2" xfId="3371" xr:uid="{00000000-0005-0000-0000-00002B0D0000}"/>
    <cellStyle name="Walutowy 2 4 4 2 2" xfId="3372" xr:uid="{00000000-0005-0000-0000-00002C0D0000}"/>
    <cellStyle name="Walutowy 2 4 4 3" xfId="3373" xr:uid="{00000000-0005-0000-0000-00002D0D0000}"/>
    <cellStyle name="Walutowy 2 4 4 3 2" xfId="3374" xr:uid="{00000000-0005-0000-0000-00002E0D0000}"/>
    <cellStyle name="Walutowy 2 4 4 4" xfId="3375" xr:uid="{00000000-0005-0000-0000-00002F0D0000}"/>
    <cellStyle name="Walutowy 2 4 4 5" xfId="3376" xr:uid="{00000000-0005-0000-0000-0000300D0000}"/>
    <cellStyle name="Walutowy 2 4 4 6" xfId="3377" xr:uid="{00000000-0005-0000-0000-0000310D0000}"/>
    <cellStyle name="Walutowy 2 4 5" xfId="3378" xr:uid="{00000000-0005-0000-0000-0000320D0000}"/>
    <cellStyle name="Walutowy 2 4 5 2" xfId="3379" xr:uid="{00000000-0005-0000-0000-0000330D0000}"/>
    <cellStyle name="Walutowy 2 4 5 2 2" xfId="3380" xr:uid="{00000000-0005-0000-0000-0000340D0000}"/>
    <cellStyle name="Walutowy 2 4 5 3" xfId="3381" xr:uid="{00000000-0005-0000-0000-0000350D0000}"/>
    <cellStyle name="Walutowy 2 4 5 3 2" xfId="3382" xr:uid="{00000000-0005-0000-0000-0000360D0000}"/>
    <cellStyle name="Walutowy 2 4 5 4" xfId="3383" xr:uid="{00000000-0005-0000-0000-0000370D0000}"/>
    <cellStyle name="Walutowy 2 4 5 5" xfId="3384" xr:uid="{00000000-0005-0000-0000-0000380D0000}"/>
    <cellStyle name="Walutowy 2 4 5 6" xfId="3385" xr:uid="{00000000-0005-0000-0000-0000390D0000}"/>
    <cellStyle name="Walutowy 2 4 6" xfId="3386" xr:uid="{00000000-0005-0000-0000-00003A0D0000}"/>
    <cellStyle name="Walutowy 2 4 6 2" xfId="3387" xr:uid="{00000000-0005-0000-0000-00003B0D0000}"/>
    <cellStyle name="Walutowy 2 4 7" xfId="3388" xr:uid="{00000000-0005-0000-0000-00003C0D0000}"/>
    <cellStyle name="Walutowy 2 4 7 2" xfId="3389" xr:uid="{00000000-0005-0000-0000-00003D0D0000}"/>
    <cellStyle name="Walutowy 2 4 8" xfId="3390" xr:uid="{00000000-0005-0000-0000-00003E0D0000}"/>
    <cellStyle name="Walutowy 2 4 8 2" xfId="3391" xr:uid="{00000000-0005-0000-0000-00003F0D0000}"/>
    <cellStyle name="Walutowy 2 4 9" xfId="3392" xr:uid="{00000000-0005-0000-0000-0000400D0000}"/>
    <cellStyle name="Walutowy 2 5" xfId="3393" xr:uid="{00000000-0005-0000-0000-0000410D0000}"/>
    <cellStyle name="Walutowy 2 5 2" xfId="3394" xr:uid="{00000000-0005-0000-0000-0000420D0000}"/>
    <cellStyle name="Walutowy 2 5 2 2" xfId="3395" xr:uid="{00000000-0005-0000-0000-0000430D0000}"/>
    <cellStyle name="Walutowy 2 5 2 2 2" xfId="3396" xr:uid="{00000000-0005-0000-0000-0000440D0000}"/>
    <cellStyle name="Walutowy 2 5 2 3" xfId="3397" xr:uid="{00000000-0005-0000-0000-0000450D0000}"/>
    <cellStyle name="Walutowy 2 5 2 3 2" xfId="3398" xr:uid="{00000000-0005-0000-0000-0000460D0000}"/>
    <cellStyle name="Walutowy 2 5 2 4" xfId="3399" xr:uid="{00000000-0005-0000-0000-0000470D0000}"/>
    <cellStyle name="Walutowy 2 5 2 5" xfId="3400" xr:uid="{00000000-0005-0000-0000-0000480D0000}"/>
    <cellStyle name="Walutowy 2 5 2 6" xfId="3401" xr:uid="{00000000-0005-0000-0000-0000490D0000}"/>
    <cellStyle name="Walutowy 2 5 3" xfId="3402" xr:uid="{00000000-0005-0000-0000-00004A0D0000}"/>
    <cellStyle name="Walutowy 2 5 3 2" xfId="3403" xr:uid="{00000000-0005-0000-0000-00004B0D0000}"/>
    <cellStyle name="Walutowy 2 5 3 2 2" xfId="3404" xr:uid="{00000000-0005-0000-0000-00004C0D0000}"/>
    <cellStyle name="Walutowy 2 5 3 3" xfId="3405" xr:uid="{00000000-0005-0000-0000-00004D0D0000}"/>
    <cellStyle name="Walutowy 2 5 3 3 2" xfId="3406" xr:uid="{00000000-0005-0000-0000-00004E0D0000}"/>
    <cellStyle name="Walutowy 2 5 3 4" xfId="3407" xr:uid="{00000000-0005-0000-0000-00004F0D0000}"/>
    <cellStyle name="Walutowy 2 5 3 5" xfId="3408" xr:uid="{00000000-0005-0000-0000-0000500D0000}"/>
    <cellStyle name="Walutowy 2 5 3 6" xfId="3409" xr:uid="{00000000-0005-0000-0000-0000510D0000}"/>
    <cellStyle name="Walutowy 2 5 4" xfId="3410" xr:uid="{00000000-0005-0000-0000-0000520D0000}"/>
    <cellStyle name="Walutowy 2 5 4 2" xfId="3411" xr:uid="{00000000-0005-0000-0000-0000530D0000}"/>
    <cellStyle name="Walutowy 2 5 5" xfId="3412" xr:uid="{00000000-0005-0000-0000-0000540D0000}"/>
    <cellStyle name="Walutowy 2 5 5 2" xfId="3413" xr:uid="{00000000-0005-0000-0000-0000550D0000}"/>
    <cellStyle name="Walutowy 2 5 6" xfId="3414" xr:uid="{00000000-0005-0000-0000-0000560D0000}"/>
    <cellStyle name="Walutowy 2 5 6 2" xfId="3415" xr:uid="{00000000-0005-0000-0000-0000570D0000}"/>
    <cellStyle name="Walutowy 2 5 7" xfId="3416" xr:uid="{00000000-0005-0000-0000-0000580D0000}"/>
    <cellStyle name="Walutowy 2 5 8" xfId="3417" xr:uid="{00000000-0005-0000-0000-0000590D0000}"/>
    <cellStyle name="Walutowy 2 6" xfId="3418" xr:uid="{00000000-0005-0000-0000-00005A0D0000}"/>
    <cellStyle name="Walutowy 2 6 2" xfId="3419" xr:uid="{00000000-0005-0000-0000-00005B0D0000}"/>
    <cellStyle name="Walutowy 2 6 2 2" xfId="3420" xr:uid="{00000000-0005-0000-0000-00005C0D0000}"/>
    <cellStyle name="Walutowy 2 6 2 2 2" xfId="3421" xr:uid="{00000000-0005-0000-0000-00005D0D0000}"/>
    <cellStyle name="Walutowy 2 6 2 3" xfId="3422" xr:uid="{00000000-0005-0000-0000-00005E0D0000}"/>
    <cellStyle name="Walutowy 2 6 2 3 2" xfId="3423" xr:uid="{00000000-0005-0000-0000-00005F0D0000}"/>
    <cellStyle name="Walutowy 2 6 2 4" xfId="3424" xr:uid="{00000000-0005-0000-0000-0000600D0000}"/>
    <cellStyle name="Walutowy 2 6 2 5" xfId="3425" xr:uid="{00000000-0005-0000-0000-0000610D0000}"/>
    <cellStyle name="Walutowy 2 6 2 6" xfId="3426" xr:uid="{00000000-0005-0000-0000-0000620D0000}"/>
    <cellStyle name="Walutowy 2 6 3" xfId="3427" xr:uid="{00000000-0005-0000-0000-0000630D0000}"/>
    <cellStyle name="Walutowy 2 6 3 2" xfId="3428" xr:uid="{00000000-0005-0000-0000-0000640D0000}"/>
    <cellStyle name="Walutowy 2 6 3 2 2" xfId="3429" xr:uid="{00000000-0005-0000-0000-0000650D0000}"/>
    <cellStyle name="Walutowy 2 6 3 3" xfId="3430" xr:uid="{00000000-0005-0000-0000-0000660D0000}"/>
    <cellStyle name="Walutowy 2 6 3 3 2" xfId="3431" xr:uid="{00000000-0005-0000-0000-0000670D0000}"/>
    <cellStyle name="Walutowy 2 6 3 4" xfId="3432" xr:uid="{00000000-0005-0000-0000-0000680D0000}"/>
    <cellStyle name="Walutowy 2 6 3 5" xfId="3433" xr:uid="{00000000-0005-0000-0000-0000690D0000}"/>
    <cellStyle name="Walutowy 2 6 3 6" xfId="3434" xr:uid="{00000000-0005-0000-0000-00006A0D0000}"/>
    <cellStyle name="Walutowy 2 6 4" xfId="3435" xr:uid="{00000000-0005-0000-0000-00006B0D0000}"/>
    <cellStyle name="Walutowy 2 6 4 2" xfId="3436" xr:uid="{00000000-0005-0000-0000-00006C0D0000}"/>
    <cellStyle name="Walutowy 2 6 5" xfId="3437" xr:uid="{00000000-0005-0000-0000-00006D0D0000}"/>
    <cellStyle name="Walutowy 2 6 5 2" xfId="3438" xr:uid="{00000000-0005-0000-0000-00006E0D0000}"/>
    <cellStyle name="Walutowy 2 6 6" xfId="3439" xr:uid="{00000000-0005-0000-0000-00006F0D0000}"/>
    <cellStyle name="Walutowy 2 6 7" xfId="3440" xr:uid="{00000000-0005-0000-0000-0000700D0000}"/>
    <cellStyle name="Walutowy 2 6 8" xfId="3441" xr:uid="{00000000-0005-0000-0000-0000710D0000}"/>
    <cellStyle name="Walutowy 2 7" xfId="3442" xr:uid="{00000000-0005-0000-0000-0000720D0000}"/>
    <cellStyle name="Walutowy 2 7 2" xfId="3443" xr:uid="{00000000-0005-0000-0000-0000730D0000}"/>
    <cellStyle name="Walutowy 2 7 2 2" xfId="3444" xr:uid="{00000000-0005-0000-0000-0000740D0000}"/>
    <cellStyle name="Walutowy 2 7 3" xfId="3445" xr:uid="{00000000-0005-0000-0000-0000750D0000}"/>
    <cellStyle name="Walutowy 2 7 3 2" xfId="3446" xr:uid="{00000000-0005-0000-0000-0000760D0000}"/>
    <cellStyle name="Walutowy 2 7 4" xfId="3447" xr:uid="{00000000-0005-0000-0000-0000770D0000}"/>
    <cellStyle name="Walutowy 2 7 5" xfId="3448" xr:uid="{00000000-0005-0000-0000-0000780D0000}"/>
    <cellStyle name="Walutowy 2 7 6" xfId="3449" xr:uid="{00000000-0005-0000-0000-0000790D0000}"/>
    <cellStyle name="Walutowy 2 8" xfId="3450" xr:uid="{00000000-0005-0000-0000-00007A0D0000}"/>
    <cellStyle name="Walutowy 2 8 2" xfId="3451" xr:uid="{00000000-0005-0000-0000-00007B0D0000}"/>
    <cellStyle name="Walutowy 2 8 2 2" xfId="3452" xr:uid="{00000000-0005-0000-0000-00007C0D0000}"/>
    <cellStyle name="Walutowy 2 8 3" xfId="3453" xr:uid="{00000000-0005-0000-0000-00007D0D0000}"/>
    <cellStyle name="Walutowy 2 8 3 2" xfId="3454" xr:uid="{00000000-0005-0000-0000-00007E0D0000}"/>
    <cellStyle name="Walutowy 2 8 4" xfId="3455" xr:uid="{00000000-0005-0000-0000-00007F0D0000}"/>
    <cellStyle name="Walutowy 2 8 5" xfId="3456" xr:uid="{00000000-0005-0000-0000-0000800D0000}"/>
    <cellStyle name="Walutowy 2 8 6" xfId="3457" xr:uid="{00000000-0005-0000-0000-0000810D0000}"/>
    <cellStyle name="Walutowy 2 9" xfId="3458" xr:uid="{00000000-0005-0000-0000-0000820D0000}"/>
    <cellStyle name="Walutowy 2 9 2" xfId="3459" xr:uid="{00000000-0005-0000-0000-0000830D0000}"/>
    <cellStyle name="Walutowy 3" xfId="3460" xr:uid="{00000000-0005-0000-0000-0000840D0000}"/>
    <cellStyle name="Walutowy 3 10" xfId="3461" xr:uid="{00000000-0005-0000-0000-0000850D0000}"/>
    <cellStyle name="Walutowy 3 10 2" xfId="3462" xr:uid="{00000000-0005-0000-0000-0000860D0000}"/>
    <cellStyle name="Walutowy 3 11" xfId="3463" xr:uid="{00000000-0005-0000-0000-0000870D0000}"/>
    <cellStyle name="Walutowy 3 12" xfId="3464" xr:uid="{00000000-0005-0000-0000-0000880D0000}"/>
    <cellStyle name="Walutowy 3 2" xfId="3465" xr:uid="{00000000-0005-0000-0000-0000890D0000}"/>
    <cellStyle name="Walutowy 3 2 10" xfId="3466" xr:uid="{00000000-0005-0000-0000-00008A0D0000}"/>
    <cellStyle name="Walutowy 3 2 2" xfId="3467" xr:uid="{00000000-0005-0000-0000-00008B0D0000}"/>
    <cellStyle name="Walutowy 3 2 2 2" xfId="3468" xr:uid="{00000000-0005-0000-0000-00008C0D0000}"/>
    <cellStyle name="Walutowy 3 2 2 2 2" xfId="3469" xr:uid="{00000000-0005-0000-0000-00008D0D0000}"/>
    <cellStyle name="Walutowy 3 2 2 2 2 2" xfId="3470" xr:uid="{00000000-0005-0000-0000-00008E0D0000}"/>
    <cellStyle name="Walutowy 3 2 2 2 3" xfId="3471" xr:uid="{00000000-0005-0000-0000-00008F0D0000}"/>
    <cellStyle name="Walutowy 3 2 2 2 3 2" xfId="3472" xr:uid="{00000000-0005-0000-0000-0000900D0000}"/>
    <cellStyle name="Walutowy 3 2 2 2 4" xfId="3473" xr:uid="{00000000-0005-0000-0000-0000910D0000}"/>
    <cellStyle name="Walutowy 3 2 2 2 5" xfId="3474" xr:uid="{00000000-0005-0000-0000-0000920D0000}"/>
    <cellStyle name="Walutowy 3 2 2 2 6" xfId="3475" xr:uid="{00000000-0005-0000-0000-0000930D0000}"/>
    <cellStyle name="Walutowy 3 2 2 3" xfId="3476" xr:uid="{00000000-0005-0000-0000-0000940D0000}"/>
    <cellStyle name="Walutowy 3 2 2 3 2" xfId="3477" xr:uid="{00000000-0005-0000-0000-0000950D0000}"/>
    <cellStyle name="Walutowy 3 2 2 3 2 2" xfId="3478" xr:uid="{00000000-0005-0000-0000-0000960D0000}"/>
    <cellStyle name="Walutowy 3 2 2 3 3" xfId="3479" xr:uid="{00000000-0005-0000-0000-0000970D0000}"/>
    <cellStyle name="Walutowy 3 2 2 3 3 2" xfId="3480" xr:uid="{00000000-0005-0000-0000-0000980D0000}"/>
    <cellStyle name="Walutowy 3 2 2 3 4" xfId="3481" xr:uid="{00000000-0005-0000-0000-0000990D0000}"/>
    <cellStyle name="Walutowy 3 2 2 3 5" xfId="3482" xr:uid="{00000000-0005-0000-0000-00009A0D0000}"/>
    <cellStyle name="Walutowy 3 2 2 3 6" xfId="3483" xr:uid="{00000000-0005-0000-0000-00009B0D0000}"/>
    <cellStyle name="Walutowy 3 2 2 4" xfId="3484" xr:uid="{00000000-0005-0000-0000-00009C0D0000}"/>
    <cellStyle name="Walutowy 3 2 2 4 2" xfId="3485" xr:uid="{00000000-0005-0000-0000-00009D0D0000}"/>
    <cellStyle name="Walutowy 3 2 2 5" xfId="3486" xr:uid="{00000000-0005-0000-0000-00009E0D0000}"/>
    <cellStyle name="Walutowy 3 2 2 5 2" xfId="3487" xr:uid="{00000000-0005-0000-0000-00009F0D0000}"/>
    <cellStyle name="Walutowy 3 2 2 6" xfId="3488" xr:uid="{00000000-0005-0000-0000-0000A00D0000}"/>
    <cellStyle name="Walutowy 3 2 2 6 2" xfId="3489" xr:uid="{00000000-0005-0000-0000-0000A10D0000}"/>
    <cellStyle name="Walutowy 3 2 2 7" xfId="3490" xr:uid="{00000000-0005-0000-0000-0000A20D0000}"/>
    <cellStyle name="Walutowy 3 2 2 8" xfId="3491" xr:uid="{00000000-0005-0000-0000-0000A30D0000}"/>
    <cellStyle name="Walutowy 3 2 3" xfId="3492" xr:uid="{00000000-0005-0000-0000-0000A40D0000}"/>
    <cellStyle name="Walutowy 3 2 3 2" xfId="3493" xr:uid="{00000000-0005-0000-0000-0000A50D0000}"/>
    <cellStyle name="Walutowy 3 2 3 2 2" xfId="3494" xr:uid="{00000000-0005-0000-0000-0000A60D0000}"/>
    <cellStyle name="Walutowy 3 2 3 2 2 2" xfId="3495" xr:uid="{00000000-0005-0000-0000-0000A70D0000}"/>
    <cellStyle name="Walutowy 3 2 3 2 3" xfId="3496" xr:uid="{00000000-0005-0000-0000-0000A80D0000}"/>
    <cellStyle name="Walutowy 3 2 3 2 3 2" xfId="3497" xr:uid="{00000000-0005-0000-0000-0000A90D0000}"/>
    <cellStyle name="Walutowy 3 2 3 2 4" xfId="3498" xr:uid="{00000000-0005-0000-0000-0000AA0D0000}"/>
    <cellStyle name="Walutowy 3 2 3 2 5" xfId="3499" xr:uid="{00000000-0005-0000-0000-0000AB0D0000}"/>
    <cellStyle name="Walutowy 3 2 3 2 6" xfId="3500" xr:uid="{00000000-0005-0000-0000-0000AC0D0000}"/>
    <cellStyle name="Walutowy 3 2 3 3" xfId="3501" xr:uid="{00000000-0005-0000-0000-0000AD0D0000}"/>
    <cellStyle name="Walutowy 3 2 3 3 2" xfId="3502" xr:uid="{00000000-0005-0000-0000-0000AE0D0000}"/>
    <cellStyle name="Walutowy 3 2 3 3 2 2" xfId="3503" xr:uid="{00000000-0005-0000-0000-0000AF0D0000}"/>
    <cellStyle name="Walutowy 3 2 3 3 3" xfId="3504" xr:uid="{00000000-0005-0000-0000-0000B00D0000}"/>
    <cellStyle name="Walutowy 3 2 3 3 3 2" xfId="3505" xr:uid="{00000000-0005-0000-0000-0000B10D0000}"/>
    <cellStyle name="Walutowy 3 2 3 3 4" xfId="3506" xr:uid="{00000000-0005-0000-0000-0000B20D0000}"/>
    <cellStyle name="Walutowy 3 2 3 3 5" xfId="3507" xr:uid="{00000000-0005-0000-0000-0000B30D0000}"/>
    <cellStyle name="Walutowy 3 2 3 3 6" xfId="3508" xr:uid="{00000000-0005-0000-0000-0000B40D0000}"/>
    <cellStyle name="Walutowy 3 2 3 4" xfId="3509" xr:uid="{00000000-0005-0000-0000-0000B50D0000}"/>
    <cellStyle name="Walutowy 3 2 3 4 2" xfId="3510" xr:uid="{00000000-0005-0000-0000-0000B60D0000}"/>
    <cellStyle name="Walutowy 3 2 3 5" xfId="3511" xr:uid="{00000000-0005-0000-0000-0000B70D0000}"/>
    <cellStyle name="Walutowy 3 2 3 5 2" xfId="3512" xr:uid="{00000000-0005-0000-0000-0000B80D0000}"/>
    <cellStyle name="Walutowy 3 2 3 6" xfId="3513" xr:uid="{00000000-0005-0000-0000-0000B90D0000}"/>
    <cellStyle name="Walutowy 3 2 3 7" xfId="3514" xr:uid="{00000000-0005-0000-0000-0000BA0D0000}"/>
    <cellStyle name="Walutowy 3 2 3 8" xfId="3515" xr:uid="{00000000-0005-0000-0000-0000BB0D0000}"/>
    <cellStyle name="Walutowy 3 2 4" xfId="3516" xr:uid="{00000000-0005-0000-0000-0000BC0D0000}"/>
    <cellStyle name="Walutowy 3 2 4 2" xfId="3517" xr:uid="{00000000-0005-0000-0000-0000BD0D0000}"/>
    <cellStyle name="Walutowy 3 2 4 2 2" xfId="3518" xr:uid="{00000000-0005-0000-0000-0000BE0D0000}"/>
    <cellStyle name="Walutowy 3 2 4 3" xfId="3519" xr:uid="{00000000-0005-0000-0000-0000BF0D0000}"/>
    <cellStyle name="Walutowy 3 2 4 3 2" xfId="3520" xr:uid="{00000000-0005-0000-0000-0000C00D0000}"/>
    <cellStyle name="Walutowy 3 2 4 4" xfId="3521" xr:uid="{00000000-0005-0000-0000-0000C10D0000}"/>
    <cellStyle name="Walutowy 3 2 4 5" xfId="3522" xr:uid="{00000000-0005-0000-0000-0000C20D0000}"/>
    <cellStyle name="Walutowy 3 2 4 6" xfId="3523" xr:uid="{00000000-0005-0000-0000-0000C30D0000}"/>
    <cellStyle name="Walutowy 3 2 5" xfId="3524" xr:uid="{00000000-0005-0000-0000-0000C40D0000}"/>
    <cellStyle name="Walutowy 3 2 5 2" xfId="3525" xr:uid="{00000000-0005-0000-0000-0000C50D0000}"/>
    <cellStyle name="Walutowy 3 2 5 2 2" xfId="3526" xr:uid="{00000000-0005-0000-0000-0000C60D0000}"/>
    <cellStyle name="Walutowy 3 2 5 3" xfId="3527" xr:uid="{00000000-0005-0000-0000-0000C70D0000}"/>
    <cellStyle name="Walutowy 3 2 5 3 2" xfId="3528" xr:uid="{00000000-0005-0000-0000-0000C80D0000}"/>
    <cellStyle name="Walutowy 3 2 5 4" xfId="3529" xr:uid="{00000000-0005-0000-0000-0000C90D0000}"/>
    <cellStyle name="Walutowy 3 2 5 5" xfId="3530" xr:uid="{00000000-0005-0000-0000-0000CA0D0000}"/>
    <cellStyle name="Walutowy 3 2 5 6" xfId="3531" xr:uid="{00000000-0005-0000-0000-0000CB0D0000}"/>
    <cellStyle name="Walutowy 3 2 6" xfId="3532" xr:uid="{00000000-0005-0000-0000-0000CC0D0000}"/>
    <cellStyle name="Walutowy 3 2 6 2" xfId="3533" xr:uid="{00000000-0005-0000-0000-0000CD0D0000}"/>
    <cellStyle name="Walutowy 3 2 7" xfId="3534" xr:uid="{00000000-0005-0000-0000-0000CE0D0000}"/>
    <cellStyle name="Walutowy 3 2 7 2" xfId="3535" xr:uid="{00000000-0005-0000-0000-0000CF0D0000}"/>
    <cellStyle name="Walutowy 3 2 8" xfId="3536" xr:uid="{00000000-0005-0000-0000-0000D00D0000}"/>
    <cellStyle name="Walutowy 3 2 8 2" xfId="3537" xr:uid="{00000000-0005-0000-0000-0000D10D0000}"/>
    <cellStyle name="Walutowy 3 2 9" xfId="3538" xr:uid="{00000000-0005-0000-0000-0000D20D0000}"/>
    <cellStyle name="Walutowy 3 3" xfId="3539" xr:uid="{00000000-0005-0000-0000-0000D30D0000}"/>
    <cellStyle name="Walutowy 3 3 10" xfId="3540" xr:uid="{00000000-0005-0000-0000-0000D40D0000}"/>
    <cellStyle name="Walutowy 3 3 2" xfId="3541" xr:uid="{00000000-0005-0000-0000-0000D50D0000}"/>
    <cellStyle name="Walutowy 3 3 2 2" xfId="3542" xr:uid="{00000000-0005-0000-0000-0000D60D0000}"/>
    <cellStyle name="Walutowy 3 3 2 2 2" xfId="3543" xr:uid="{00000000-0005-0000-0000-0000D70D0000}"/>
    <cellStyle name="Walutowy 3 3 2 2 2 2" xfId="3544" xr:uid="{00000000-0005-0000-0000-0000D80D0000}"/>
    <cellStyle name="Walutowy 3 3 2 2 3" xfId="3545" xr:uid="{00000000-0005-0000-0000-0000D90D0000}"/>
    <cellStyle name="Walutowy 3 3 2 2 3 2" xfId="3546" xr:uid="{00000000-0005-0000-0000-0000DA0D0000}"/>
    <cellStyle name="Walutowy 3 3 2 2 4" xfId="3547" xr:uid="{00000000-0005-0000-0000-0000DB0D0000}"/>
    <cellStyle name="Walutowy 3 3 2 2 5" xfId="3548" xr:uid="{00000000-0005-0000-0000-0000DC0D0000}"/>
    <cellStyle name="Walutowy 3 3 2 2 6" xfId="3549" xr:uid="{00000000-0005-0000-0000-0000DD0D0000}"/>
    <cellStyle name="Walutowy 3 3 2 3" xfId="3550" xr:uid="{00000000-0005-0000-0000-0000DE0D0000}"/>
    <cellStyle name="Walutowy 3 3 2 3 2" xfId="3551" xr:uid="{00000000-0005-0000-0000-0000DF0D0000}"/>
    <cellStyle name="Walutowy 3 3 2 3 2 2" xfId="3552" xr:uid="{00000000-0005-0000-0000-0000E00D0000}"/>
    <cellStyle name="Walutowy 3 3 2 3 3" xfId="3553" xr:uid="{00000000-0005-0000-0000-0000E10D0000}"/>
    <cellStyle name="Walutowy 3 3 2 3 3 2" xfId="3554" xr:uid="{00000000-0005-0000-0000-0000E20D0000}"/>
    <cellStyle name="Walutowy 3 3 2 3 4" xfId="3555" xr:uid="{00000000-0005-0000-0000-0000E30D0000}"/>
    <cellStyle name="Walutowy 3 3 2 3 5" xfId="3556" xr:uid="{00000000-0005-0000-0000-0000E40D0000}"/>
    <cellStyle name="Walutowy 3 3 2 3 6" xfId="3557" xr:uid="{00000000-0005-0000-0000-0000E50D0000}"/>
    <cellStyle name="Walutowy 3 3 2 4" xfId="3558" xr:uid="{00000000-0005-0000-0000-0000E60D0000}"/>
    <cellStyle name="Walutowy 3 3 2 4 2" xfId="3559" xr:uid="{00000000-0005-0000-0000-0000E70D0000}"/>
    <cellStyle name="Walutowy 3 3 2 5" xfId="3560" xr:uid="{00000000-0005-0000-0000-0000E80D0000}"/>
    <cellStyle name="Walutowy 3 3 2 5 2" xfId="3561" xr:uid="{00000000-0005-0000-0000-0000E90D0000}"/>
    <cellStyle name="Walutowy 3 3 2 6" xfId="3562" xr:uid="{00000000-0005-0000-0000-0000EA0D0000}"/>
    <cellStyle name="Walutowy 3 3 2 6 2" xfId="3563" xr:uid="{00000000-0005-0000-0000-0000EB0D0000}"/>
    <cellStyle name="Walutowy 3 3 2 7" xfId="3564" xr:uid="{00000000-0005-0000-0000-0000EC0D0000}"/>
    <cellStyle name="Walutowy 3 3 2 8" xfId="3565" xr:uid="{00000000-0005-0000-0000-0000ED0D0000}"/>
    <cellStyle name="Walutowy 3 3 3" xfId="3566" xr:uid="{00000000-0005-0000-0000-0000EE0D0000}"/>
    <cellStyle name="Walutowy 3 3 3 2" xfId="3567" xr:uid="{00000000-0005-0000-0000-0000EF0D0000}"/>
    <cellStyle name="Walutowy 3 3 3 2 2" xfId="3568" xr:uid="{00000000-0005-0000-0000-0000F00D0000}"/>
    <cellStyle name="Walutowy 3 3 3 2 2 2" xfId="3569" xr:uid="{00000000-0005-0000-0000-0000F10D0000}"/>
    <cellStyle name="Walutowy 3 3 3 2 3" xfId="3570" xr:uid="{00000000-0005-0000-0000-0000F20D0000}"/>
    <cellStyle name="Walutowy 3 3 3 2 3 2" xfId="3571" xr:uid="{00000000-0005-0000-0000-0000F30D0000}"/>
    <cellStyle name="Walutowy 3 3 3 2 4" xfId="3572" xr:uid="{00000000-0005-0000-0000-0000F40D0000}"/>
    <cellStyle name="Walutowy 3 3 3 2 5" xfId="3573" xr:uid="{00000000-0005-0000-0000-0000F50D0000}"/>
    <cellStyle name="Walutowy 3 3 3 2 6" xfId="3574" xr:uid="{00000000-0005-0000-0000-0000F60D0000}"/>
    <cellStyle name="Walutowy 3 3 3 3" xfId="3575" xr:uid="{00000000-0005-0000-0000-0000F70D0000}"/>
    <cellStyle name="Walutowy 3 3 3 3 2" xfId="3576" xr:uid="{00000000-0005-0000-0000-0000F80D0000}"/>
    <cellStyle name="Walutowy 3 3 3 3 2 2" xfId="3577" xr:uid="{00000000-0005-0000-0000-0000F90D0000}"/>
    <cellStyle name="Walutowy 3 3 3 3 3" xfId="3578" xr:uid="{00000000-0005-0000-0000-0000FA0D0000}"/>
    <cellStyle name="Walutowy 3 3 3 3 3 2" xfId="3579" xr:uid="{00000000-0005-0000-0000-0000FB0D0000}"/>
    <cellStyle name="Walutowy 3 3 3 3 4" xfId="3580" xr:uid="{00000000-0005-0000-0000-0000FC0D0000}"/>
    <cellStyle name="Walutowy 3 3 3 3 5" xfId="3581" xr:uid="{00000000-0005-0000-0000-0000FD0D0000}"/>
    <cellStyle name="Walutowy 3 3 3 3 6" xfId="3582" xr:uid="{00000000-0005-0000-0000-0000FE0D0000}"/>
    <cellStyle name="Walutowy 3 3 3 4" xfId="3583" xr:uid="{00000000-0005-0000-0000-0000FF0D0000}"/>
    <cellStyle name="Walutowy 3 3 3 4 2" xfId="3584" xr:uid="{00000000-0005-0000-0000-0000000E0000}"/>
    <cellStyle name="Walutowy 3 3 3 5" xfId="3585" xr:uid="{00000000-0005-0000-0000-0000010E0000}"/>
    <cellStyle name="Walutowy 3 3 3 5 2" xfId="3586" xr:uid="{00000000-0005-0000-0000-0000020E0000}"/>
    <cellStyle name="Walutowy 3 3 3 6" xfId="3587" xr:uid="{00000000-0005-0000-0000-0000030E0000}"/>
    <cellStyle name="Walutowy 3 3 3 7" xfId="3588" xr:uid="{00000000-0005-0000-0000-0000040E0000}"/>
    <cellStyle name="Walutowy 3 3 3 8" xfId="3589" xr:uid="{00000000-0005-0000-0000-0000050E0000}"/>
    <cellStyle name="Walutowy 3 3 4" xfId="3590" xr:uid="{00000000-0005-0000-0000-0000060E0000}"/>
    <cellStyle name="Walutowy 3 3 4 2" xfId="3591" xr:uid="{00000000-0005-0000-0000-0000070E0000}"/>
    <cellStyle name="Walutowy 3 3 4 2 2" xfId="3592" xr:uid="{00000000-0005-0000-0000-0000080E0000}"/>
    <cellStyle name="Walutowy 3 3 4 3" xfId="3593" xr:uid="{00000000-0005-0000-0000-0000090E0000}"/>
    <cellStyle name="Walutowy 3 3 4 3 2" xfId="3594" xr:uid="{00000000-0005-0000-0000-00000A0E0000}"/>
    <cellStyle name="Walutowy 3 3 4 4" xfId="3595" xr:uid="{00000000-0005-0000-0000-00000B0E0000}"/>
    <cellStyle name="Walutowy 3 3 4 5" xfId="3596" xr:uid="{00000000-0005-0000-0000-00000C0E0000}"/>
    <cellStyle name="Walutowy 3 3 4 6" xfId="3597" xr:uid="{00000000-0005-0000-0000-00000D0E0000}"/>
    <cellStyle name="Walutowy 3 3 5" xfId="3598" xr:uid="{00000000-0005-0000-0000-00000E0E0000}"/>
    <cellStyle name="Walutowy 3 3 5 2" xfId="3599" xr:uid="{00000000-0005-0000-0000-00000F0E0000}"/>
    <cellStyle name="Walutowy 3 3 5 2 2" xfId="3600" xr:uid="{00000000-0005-0000-0000-0000100E0000}"/>
    <cellStyle name="Walutowy 3 3 5 3" xfId="3601" xr:uid="{00000000-0005-0000-0000-0000110E0000}"/>
    <cellStyle name="Walutowy 3 3 5 3 2" xfId="3602" xr:uid="{00000000-0005-0000-0000-0000120E0000}"/>
    <cellStyle name="Walutowy 3 3 5 4" xfId="3603" xr:uid="{00000000-0005-0000-0000-0000130E0000}"/>
    <cellStyle name="Walutowy 3 3 5 5" xfId="3604" xr:uid="{00000000-0005-0000-0000-0000140E0000}"/>
    <cellStyle name="Walutowy 3 3 5 6" xfId="3605" xr:uid="{00000000-0005-0000-0000-0000150E0000}"/>
    <cellStyle name="Walutowy 3 3 6" xfId="3606" xr:uid="{00000000-0005-0000-0000-0000160E0000}"/>
    <cellStyle name="Walutowy 3 3 6 2" xfId="3607" xr:uid="{00000000-0005-0000-0000-0000170E0000}"/>
    <cellStyle name="Walutowy 3 3 7" xfId="3608" xr:uid="{00000000-0005-0000-0000-0000180E0000}"/>
    <cellStyle name="Walutowy 3 3 7 2" xfId="3609" xr:uid="{00000000-0005-0000-0000-0000190E0000}"/>
    <cellStyle name="Walutowy 3 3 8" xfId="3610" xr:uid="{00000000-0005-0000-0000-00001A0E0000}"/>
    <cellStyle name="Walutowy 3 3 8 2" xfId="3611" xr:uid="{00000000-0005-0000-0000-00001B0E0000}"/>
    <cellStyle name="Walutowy 3 3 9" xfId="3612" xr:uid="{00000000-0005-0000-0000-00001C0E0000}"/>
    <cellStyle name="Walutowy 3 4" xfId="3613" xr:uid="{00000000-0005-0000-0000-00001D0E0000}"/>
    <cellStyle name="Walutowy 3 4 2" xfId="3614" xr:uid="{00000000-0005-0000-0000-00001E0E0000}"/>
    <cellStyle name="Walutowy 3 4 2 2" xfId="3615" xr:uid="{00000000-0005-0000-0000-00001F0E0000}"/>
    <cellStyle name="Walutowy 3 4 2 2 2" xfId="3616" xr:uid="{00000000-0005-0000-0000-0000200E0000}"/>
    <cellStyle name="Walutowy 3 4 2 3" xfId="3617" xr:uid="{00000000-0005-0000-0000-0000210E0000}"/>
    <cellStyle name="Walutowy 3 4 2 3 2" xfId="3618" xr:uid="{00000000-0005-0000-0000-0000220E0000}"/>
    <cellStyle name="Walutowy 3 4 2 4" xfId="3619" xr:uid="{00000000-0005-0000-0000-0000230E0000}"/>
    <cellStyle name="Walutowy 3 4 2 5" xfId="3620" xr:uid="{00000000-0005-0000-0000-0000240E0000}"/>
    <cellStyle name="Walutowy 3 4 2 6" xfId="3621" xr:uid="{00000000-0005-0000-0000-0000250E0000}"/>
    <cellStyle name="Walutowy 3 4 3" xfId="3622" xr:uid="{00000000-0005-0000-0000-0000260E0000}"/>
    <cellStyle name="Walutowy 3 4 3 2" xfId="3623" xr:uid="{00000000-0005-0000-0000-0000270E0000}"/>
    <cellStyle name="Walutowy 3 4 3 2 2" xfId="3624" xr:uid="{00000000-0005-0000-0000-0000280E0000}"/>
    <cellStyle name="Walutowy 3 4 3 3" xfId="3625" xr:uid="{00000000-0005-0000-0000-0000290E0000}"/>
    <cellStyle name="Walutowy 3 4 3 3 2" xfId="3626" xr:uid="{00000000-0005-0000-0000-00002A0E0000}"/>
    <cellStyle name="Walutowy 3 4 3 4" xfId="3627" xr:uid="{00000000-0005-0000-0000-00002B0E0000}"/>
    <cellStyle name="Walutowy 3 4 3 5" xfId="3628" xr:uid="{00000000-0005-0000-0000-00002C0E0000}"/>
    <cellStyle name="Walutowy 3 4 3 6" xfId="3629" xr:uid="{00000000-0005-0000-0000-00002D0E0000}"/>
    <cellStyle name="Walutowy 3 4 4" xfId="3630" xr:uid="{00000000-0005-0000-0000-00002E0E0000}"/>
    <cellStyle name="Walutowy 3 4 4 2" xfId="3631" xr:uid="{00000000-0005-0000-0000-00002F0E0000}"/>
    <cellStyle name="Walutowy 3 4 5" xfId="3632" xr:uid="{00000000-0005-0000-0000-0000300E0000}"/>
    <cellStyle name="Walutowy 3 4 5 2" xfId="3633" xr:uid="{00000000-0005-0000-0000-0000310E0000}"/>
    <cellStyle name="Walutowy 3 4 6" xfId="3634" xr:uid="{00000000-0005-0000-0000-0000320E0000}"/>
    <cellStyle name="Walutowy 3 4 6 2" xfId="3635" xr:uid="{00000000-0005-0000-0000-0000330E0000}"/>
    <cellStyle name="Walutowy 3 4 7" xfId="3636" xr:uid="{00000000-0005-0000-0000-0000340E0000}"/>
    <cellStyle name="Walutowy 3 4 8" xfId="3637" xr:uid="{00000000-0005-0000-0000-0000350E0000}"/>
    <cellStyle name="Walutowy 3 5" xfId="3638" xr:uid="{00000000-0005-0000-0000-0000360E0000}"/>
    <cellStyle name="Walutowy 3 5 2" xfId="3639" xr:uid="{00000000-0005-0000-0000-0000370E0000}"/>
    <cellStyle name="Walutowy 3 5 2 2" xfId="3640" xr:uid="{00000000-0005-0000-0000-0000380E0000}"/>
    <cellStyle name="Walutowy 3 5 2 2 2" xfId="3641" xr:uid="{00000000-0005-0000-0000-0000390E0000}"/>
    <cellStyle name="Walutowy 3 5 2 3" xfId="3642" xr:uid="{00000000-0005-0000-0000-00003A0E0000}"/>
    <cellStyle name="Walutowy 3 5 2 3 2" xfId="3643" xr:uid="{00000000-0005-0000-0000-00003B0E0000}"/>
    <cellStyle name="Walutowy 3 5 2 4" xfId="3644" xr:uid="{00000000-0005-0000-0000-00003C0E0000}"/>
    <cellStyle name="Walutowy 3 5 2 5" xfId="3645" xr:uid="{00000000-0005-0000-0000-00003D0E0000}"/>
    <cellStyle name="Walutowy 3 5 2 6" xfId="3646" xr:uid="{00000000-0005-0000-0000-00003E0E0000}"/>
    <cellStyle name="Walutowy 3 5 3" xfId="3647" xr:uid="{00000000-0005-0000-0000-00003F0E0000}"/>
    <cellStyle name="Walutowy 3 5 3 2" xfId="3648" xr:uid="{00000000-0005-0000-0000-0000400E0000}"/>
    <cellStyle name="Walutowy 3 5 3 2 2" xfId="3649" xr:uid="{00000000-0005-0000-0000-0000410E0000}"/>
    <cellStyle name="Walutowy 3 5 3 3" xfId="3650" xr:uid="{00000000-0005-0000-0000-0000420E0000}"/>
    <cellStyle name="Walutowy 3 5 3 3 2" xfId="3651" xr:uid="{00000000-0005-0000-0000-0000430E0000}"/>
    <cellStyle name="Walutowy 3 5 3 4" xfId="3652" xr:uid="{00000000-0005-0000-0000-0000440E0000}"/>
    <cellStyle name="Walutowy 3 5 3 5" xfId="3653" xr:uid="{00000000-0005-0000-0000-0000450E0000}"/>
    <cellStyle name="Walutowy 3 5 3 6" xfId="3654" xr:uid="{00000000-0005-0000-0000-0000460E0000}"/>
    <cellStyle name="Walutowy 3 5 4" xfId="3655" xr:uid="{00000000-0005-0000-0000-0000470E0000}"/>
    <cellStyle name="Walutowy 3 5 4 2" xfId="3656" xr:uid="{00000000-0005-0000-0000-0000480E0000}"/>
    <cellStyle name="Walutowy 3 5 5" xfId="3657" xr:uid="{00000000-0005-0000-0000-0000490E0000}"/>
    <cellStyle name="Walutowy 3 5 5 2" xfId="3658" xr:uid="{00000000-0005-0000-0000-00004A0E0000}"/>
    <cellStyle name="Walutowy 3 5 6" xfId="3659" xr:uid="{00000000-0005-0000-0000-00004B0E0000}"/>
    <cellStyle name="Walutowy 3 5 7" xfId="3660" xr:uid="{00000000-0005-0000-0000-00004C0E0000}"/>
    <cellStyle name="Walutowy 3 5 8" xfId="3661" xr:uid="{00000000-0005-0000-0000-00004D0E0000}"/>
    <cellStyle name="Walutowy 3 6" xfId="3662" xr:uid="{00000000-0005-0000-0000-00004E0E0000}"/>
    <cellStyle name="Walutowy 3 6 2" xfId="3663" xr:uid="{00000000-0005-0000-0000-00004F0E0000}"/>
    <cellStyle name="Walutowy 3 6 2 2" xfId="3664" xr:uid="{00000000-0005-0000-0000-0000500E0000}"/>
    <cellStyle name="Walutowy 3 6 3" xfId="3665" xr:uid="{00000000-0005-0000-0000-0000510E0000}"/>
    <cellStyle name="Walutowy 3 6 3 2" xfId="3666" xr:uid="{00000000-0005-0000-0000-0000520E0000}"/>
    <cellStyle name="Walutowy 3 6 4" xfId="3667" xr:uid="{00000000-0005-0000-0000-0000530E0000}"/>
    <cellStyle name="Walutowy 3 6 5" xfId="3668" xr:uid="{00000000-0005-0000-0000-0000540E0000}"/>
    <cellStyle name="Walutowy 3 6 6" xfId="3669" xr:uid="{00000000-0005-0000-0000-0000550E0000}"/>
    <cellStyle name="Walutowy 3 7" xfId="3670" xr:uid="{00000000-0005-0000-0000-0000560E0000}"/>
    <cellStyle name="Walutowy 3 7 2" xfId="3671" xr:uid="{00000000-0005-0000-0000-0000570E0000}"/>
    <cellStyle name="Walutowy 3 7 2 2" xfId="3672" xr:uid="{00000000-0005-0000-0000-0000580E0000}"/>
    <cellStyle name="Walutowy 3 7 3" xfId="3673" xr:uid="{00000000-0005-0000-0000-0000590E0000}"/>
    <cellStyle name="Walutowy 3 7 3 2" xfId="3674" xr:uid="{00000000-0005-0000-0000-00005A0E0000}"/>
    <cellStyle name="Walutowy 3 7 4" xfId="3675" xr:uid="{00000000-0005-0000-0000-00005B0E0000}"/>
    <cellStyle name="Walutowy 3 7 5" xfId="3676" xr:uid="{00000000-0005-0000-0000-00005C0E0000}"/>
    <cellStyle name="Walutowy 3 7 6" xfId="3677" xr:uid="{00000000-0005-0000-0000-00005D0E0000}"/>
    <cellStyle name="Walutowy 3 8" xfId="3678" xr:uid="{00000000-0005-0000-0000-00005E0E0000}"/>
    <cellStyle name="Walutowy 3 8 2" xfId="3679" xr:uid="{00000000-0005-0000-0000-00005F0E0000}"/>
    <cellStyle name="Walutowy 3 9" xfId="3680" xr:uid="{00000000-0005-0000-0000-0000600E0000}"/>
    <cellStyle name="Walutowy 3 9 2" xfId="3681" xr:uid="{00000000-0005-0000-0000-0000610E0000}"/>
    <cellStyle name="Walutowy 4" xfId="3682" xr:uid="{00000000-0005-0000-0000-0000620E0000}"/>
    <cellStyle name="Walutowy 4 10" xfId="3683" xr:uid="{00000000-0005-0000-0000-0000630E0000}"/>
    <cellStyle name="Walutowy 4 11" xfId="3684" xr:uid="{00000000-0005-0000-0000-0000640E0000}"/>
    <cellStyle name="Walutowy 4 2" xfId="3685" xr:uid="{00000000-0005-0000-0000-0000650E0000}"/>
    <cellStyle name="Walutowy 4 2 10" xfId="3686" xr:uid="{00000000-0005-0000-0000-0000660E0000}"/>
    <cellStyle name="Walutowy 4 2 2" xfId="3687" xr:uid="{00000000-0005-0000-0000-0000670E0000}"/>
    <cellStyle name="Walutowy 4 2 2 2" xfId="3688" xr:uid="{00000000-0005-0000-0000-0000680E0000}"/>
    <cellStyle name="Walutowy 4 2 2 2 2" xfId="3689" xr:uid="{00000000-0005-0000-0000-0000690E0000}"/>
    <cellStyle name="Walutowy 4 2 2 2 2 2" xfId="3690" xr:uid="{00000000-0005-0000-0000-00006A0E0000}"/>
    <cellStyle name="Walutowy 4 2 2 2 3" xfId="3691" xr:uid="{00000000-0005-0000-0000-00006B0E0000}"/>
    <cellStyle name="Walutowy 4 2 2 2 3 2" xfId="3692" xr:uid="{00000000-0005-0000-0000-00006C0E0000}"/>
    <cellStyle name="Walutowy 4 2 2 2 4" xfId="3693" xr:uid="{00000000-0005-0000-0000-00006D0E0000}"/>
    <cellStyle name="Walutowy 4 2 2 2 5" xfId="3694" xr:uid="{00000000-0005-0000-0000-00006E0E0000}"/>
    <cellStyle name="Walutowy 4 2 2 2 6" xfId="3695" xr:uid="{00000000-0005-0000-0000-00006F0E0000}"/>
    <cellStyle name="Walutowy 4 2 2 3" xfId="3696" xr:uid="{00000000-0005-0000-0000-0000700E0000}"/>
    <cellStyle name="Walutowy 4 2 2 3 2" xfId="3697" xr:uid="{00000000-0005-0000-0000-0000710E0000}"/>
    <cellStyle name="Walutowy 4 2 2 3 2 2" xfId="3698" xr:uid="{00000000-0005-0000-0000-0000720E0000}"/>
    <cellStyle name="Walutowy 4 2 2 3 3" xfId="3699" xr:uid="{00000000-0005-0000-0000-0000730E0000}"/>
    <cellStyle name="Walutowy 4 2 2 3 3 2" xfId="3700" xr:uid="{00000000-0005-0000-0000-0000740E0000}"/>
    <cellStyle name="Walutowy 4 2 2 3 4" xfId="3701" xr:uid="{00000000-0005-0000-0000-0000750E0000}"/>
    <cellStyle name="Walutowy 4 2 2 3 5" xfId="3702" xr:uid="{00000000-0005-0000-0000-0000760E0000}"/>
    <cellStyle name="Walutowy 4 2 2 3 6" xfId="3703" xr:uid="{00000000-0005-0000-0000-0000770E0000}"/>
    <cellStyle name="Walutowy 4 2 2 4" xfId="3704" xr:uid="{00000000-0005-0000-0000-0000780E0000}"/>
    <cellStyle name="Walutowy 4 2 2 4 2" xfId="3705" xr:uid="{00000000-0005-0000-0000-0000790E0000}"/>
    <cellStyle name="Walutowy 4 2 2 5" xfId="3706" xr:uid="{00000000-0005-0000-0000-00007A0E0000}"/>
    <cellStyle name="Walutowy 4 2 2 5 2" xfId="3707" xr:uid="{00000000-0005-0000-0000-00007B0E0000}"/>
    <cellStyle name="Walutowy 4 2 2 6" xfId="3708" xr:uid="{00000000-0005-0000-0000-00007C0E0000}"/>
    <cellStyle name="Walutowy 4 2 2 6 2" xfId="3709" xr:uid="{00000000-0005-0000-0000-00007D0E0000}"/>
    <cellStyle name="Walutowy 4 2 2 7" xfId="3710" xr:uid="{00000000-0005-0000-0000-00007E0E0000}"/>
    <cellStyle name="Walutowy 4 2 2 8" xfId="3711" xr:uid="{00000000-0005-0000-0000-00007F0E0000}"/>
    <cellStyle name="Walutowy 4 2 3" xfId="3712" xr:uid="{00000000-0005-0000-0000-0000800E0000}"/>
    <cellStyle name="Walutowy 4 2 3 2" xfId="3713" xr:uid="{00000000-0005-0000-0000-0000810E0000}"/>
    <cellStyle name="Walutowy 4 2 3 2 2" xfId="3714" xr:uid="{00000000-0005-0000-0000-0000820E0000}"/>
    <cellStyle name="Walutowy 4 2 3 2 2 2" xfId="3715" xr:uid="{00000000-0005-0000-0000-0000830E0000}"/>
    <cellStyle name="Walutowy 4 2 3 2 3" xfId="3716" xr:uid="{00000000-0005-0000-0000-0000840E0000}"/>
    <cellStyle name="Walutowy 4 2 3 2 3 2" xfId="3717" xr:uid="{00000000-0005-0000-0000-0000850E0000}"/>
    <cellStyle name="Walutowy 4 2 3 2 4" xfId="3718" xr:uid="{00000000-0005-0000-0000-0000860E0000}"/>
    <cellStyle name="Walutowy 4 2 3 2 5" xfId="3719" xr:uid="{00000000-0005-0000-0000-0000870E0000}"/>
    <cellStyle name="Walutowy 4 2 3 2 6" xfId="3720" xr:uid="{00000000-0005-0000-0000-0000880E0000}"/>
    <cellStyle name="Walutowy 4 2 3 3" xfId="3721" xr:uid="{00000000-0005-0000-0000-0000890E0000}"/>
    <cellStyle name="Walutowy 4 2 3 3 2" xfId="3722" xr:uid="{00000000-0005-0000-0000-00008A0E0000}"/>
    <cellStyle name="Walutowy 4 2 3 3 2 2" xfId="3723" xr:uid="{00000000-0005-0000-0000-00008B0E0000}"/>
    <cellStyle name="Walutowy 4 2 3 3 3" xfId="3724" xr:uid="{00000000-0005-0000-0000-00008C0E0000}"/>
    <cellStyle name="Walutowy 4 2 3 3 3 2" xfId="3725" xr:uid="{00000000-0005-0000-0000-00008D0E0000}"/>
    <cellStyle name="Walutowy 4 2 3 3 4" xfId="3726" xr:uid="{00000000-0005-0000-0000-00008E0E0000}"/>
    <cellStyle name="Walutowy 4 2 3 3 5" xfId="3727" xr:uid="{00000000-0005-0000-0000-00008F0E0000}"/>
    <cellStyle name="Walutowy 4 2 3 3 6" xfId="3728" xr:uid="{00000000-0005-0000-0000-0000900E0000}"/>
    <cellStyle name="Walutowy 4 2 3 4" xfId="3729" xr:uid="{00000000-0005-0000-0000-0000910E0000}"/>
    <cellStyle name="Walutowy 4 2 3 4 2" xfId="3730" xr:uid="{00000000-0005-0000-0000-0000920E0000}"/>
    <cellStyle name="Walutowy 4 2 3 5" xfId="3731" xr:uid="{00000000-0005-0000-0000-0000930E0000}"/>
    <cellStyle name="Walutowy 4 2 3 5 2" xfId="3732" xr:uid="{00000000-0005-0000-0000-0000940E0000}"/>
    <cellStyle name="Walutowy 4 2 3 6" xfId="3733" xr:uid="{00000000-0005-0000-0000-0000950E0000}"/>
    <cellStyle name="Walutowy 4 2 3 7" xfId="3734" xr:uid="{00000000-0005-0000-0000-0000960E0000}"/>
    <cellStyle name="Walutowy 4 2 3 8" xfId="3735" xr:uid="{00000000-0005-0000-0000-0000970E0000}"/>
    <cellStyle name="Walutowy 4 2 4" xfId="3736" xr:uid="{00000000-0005-0000-0000-0000980E0000}"/>
    <cellStyle name="Walutowy 4 2 4 2" xfId="3737" xr:uid="{00000000-0005-0000-0000-0000990E0000}"/>
    <cellStyle name="Walutowy 4 2 4 2 2" xfId="3738" xr:uid="{00000000-0005-0000-0000-00009A0E0000}"/>
    <cellStyle name="Walutowy 4 2 4 3" xfId="3739" xr:uid="{00000000-0005-0000-0000-00009B0E0000}"/>
    <cellStyle name="Walutowy 4 2 4 3 2" xfId="3740" xr:uid="{00000000-0005-0000-0000-00009C0E0000}"/>
    <cellStyle name="Walutowy 4 2 4 4" xfId="3741" xr:uid="{00000000-0005-0000-0000-00009D0E0000}"/>
    <cellStyle name="Walutowy 4 2 4 5" xfId="3742" xr:uid="{00000000-0005-0000-0000-00009E0E0000}"/>
    <cellStyle name="Walutowy 4 2 4 6" xfId="3743" xr:uid="{00000000-0005-0000-0000-00009F0E0000}"/>
    <cellStyle name="Walutowy 4 2 5" xfId="3744" xr:uid="{00000000-0005-0000-0000-0000A00E0000}"/>
    <cellStyle name="Walutowy 4 2 5 2" xfId="3745" xr:uid="{00000000-0005-0000-0000-0000A10E0000}"/>
    <cellStyle name="Walutowy 4 2 5 2 2" xfId="3746" xr:uid="{00000000-0005-0000-0000-0000A20E0000}"/>
    <cellStyle name="Walutowy 4 2 5 3" xfId="3747" xr:uid="{00000000-0005-0000-0000-0000A30E0000}"/>
    <cellStyle name="Walutowy 4 2 5 3 2" xfId="3748" xr:uid="{00000000-0005-0000-0000-0000A40E0000}"/>
    <cellStyle name="Walutowy 4 2 5 4" xfId="3749" xr:uid="{00000000-0005-0000-0000-0000A50E0000}"/>
    <cellStyle name="Walutowy 4 2 5 5" xfId="3750" xr:uid="{00000000-0005-0000-0000-0000A60E0000}"/>
    <cellStyle name="Walutowy 4 2 5 6" xfId="3751" xr:uid="{00000000-0005-0000-0000-0000A70E0000}"/>
    <cellStyle name="Walutowy 4 2 6" xfId="3752" xr:uid="{00000000-0005-0000-0000-0000A80E0000}"/>
    <cellStyle name="Walutowy 4 2 6 2" xfId="3753" xr:uid="{00000000-0005-0000-0000-0000A90E0000}"/>
    <cellStyle name="Walutowy 4 2 7" xfId="3754" xr:uid="{00000000-0005-0000-0000-0000AA0E0000}"/>
    <cellStyle name="Walutowy 4 2 7 2" xfId="3755" xr:uid="{00000000-0005-0000-0000-0000AB0E0000}"/>
    <cellStyle name="Walutowy 4 2 8" xfId="3756" xr:uid="{00000000-0005-0000-0000-0000AC0E0000}"/>
    <cellStyle name="Walutowy 4 2 8 2" xfId="3757" xr:uid="{00000000-0005-0000-0000-0000AD0E0000}"/>
    <cellStyle name="Walutowy 4 2 9" xfId="3758" xr:uid="{00000000-0005-0000-0000-0000AE0E0000}"/>
    <cellStyle name="Walutowy 4 3" xfId="3759" xr:uid="{00000000-0005-0000-0000-0000AF0E0000}"/>
    <cellStyle name="Walutowy 4 3 2" xfId="3760" xr:uid="{00000000-0005-0000-0000-0000B00E0000}"/>
    <cellStyle name="Walutowy 4 3 2 2" xfId="3761" xr:uid="{00000000-0005-0000-0000-0000B10E0000}"/>
    <cellStyle name="Walutowy 4 3 2 2 2" xfId="3762" xr:uid="{00000000-0005-0000-0000-0000B20E0000}"/>
    <cellStyle name="Walutowy 4 3 2 3" xfId="3763" xr:uid="{00000000-0005-0000-0000-0000B30E0000}"/>
    <cellStyle name="Walutowy 4 3 2 3 2" xfId="3764" xr:uid="{00000000-0005-0000-0000-0000B40E0000}"/>
    <cellStyle name="Walutowy 4 3 2 4" xfId="3765" xr:uid="{00000000-0005-0000-0000-0000B50E0000}"/>
    <cellStyle name="Walutowy 4 3 2 5" xfId="3766" xr:uid="{00000000-0005-0000-0000-0000B60E0000}"/>
    <cellStyle name="Walutowy 4 3 2 6" xfId="3767" xr:uid="{00000000-0005-0000-0000-0000B70E0000}"/>
    <cellStyle name="Walutowy 4 3 3" xfId="3768" xr:uid="{00000000-0005-0000-0000-0000B80E0000}"/>
    <cellStyle name="Walutowy 4 3 3 2" xfId="3769" xr:uid="{00000000-0005-0000-0000-0000B90E0000}"/>
    <cellStyle name="Walutowy 4 3 3 2 2" xfId="3770" xr:uid="{00000000-0005-0000-0000-0000BA0E0000}"/>
    <cellStyle name="Walutowy 4 3 3 3" xfId="3771" xr:uid="{00000000-0005-0000-0000-0000BB0E0000}"/>
    <cellStyle name="Walutowy 4 3 3 3 2" xfId="3772" xr:uid="{00000000-0005-0000-0000-0000BC0E0000}"/>
    <cellStyle name="Walutowy 4 3 3 4" xfId="3773" xr:uid="{00000000-0005-0000-0000-0000BD0E0000}"/>
    <cellStyle name="Walutowy 4 3 3 5" xfId="3774" xr:uid="{00000000-0005-0000-0000-0000BE0E0000}"/>
    <cellStyle name="Walutowy 4 3 3 6" xfId="3775" xr:uid="{00000000-0005-0000-0000-0000BF0E0000}"/>
    <cellStyle name="Walutowy 4 3 4" xfId="3776" xr:uid="{00000000-0005-0000-0000-0000C00E0000}"/>
    <cellStyle name="Walutowy 4 3 4 2" xfId="3777" xr:uid="{00000000-0005-0000-0000-0000C10E0000}"/>
    <cellStyle name="Walutowy 4 3 5" xfId="3778" xr:uid="{00000000-0005-0000-0000-0000C20E0000}"/>
    <cellStyle name="Walutowy 4 3 5 2" xfId="3779" xr:uid="{00000000-0005-0000-0000-0000C30E0000}"/>
    <cellStyle name="Walutowy 4 3 6" xfId="3780" xr:uid="{00000000-0005-0000-0000-0000C40E0000}"/>
    <cellStyle name="Walutowy 4 3 6 2" xfId="3781" xr:uid="{00000000-0005-0000-0000-0000C50E0000}"/>
    <cellStyle name="Walutowy 4 3 7" xfId="3782" xr:uid="{00000000-0005-0000-0000-0000C60E0000}"/>
    <cellStyle name="Walutowy 4 3 8" xfId="3783" xr:uid="{00000000-0005-0000-0000-0000C70E0000}"/>
    <cellStyle name="Walutowy 4 4" xfId="3784" xr:uid="{00000000-0005-0000-0000-0000C80E0000}"/>
    <cellStyle name="Walutowy 4 4 2" xfId="3785" xr:uid="{00000000-0005-0000-0000-0000C90E0000}"/>
    <cellStyle name="Walutowy 4 4 2 2" xfId="3786" xr:uid="{00000000-0005-0000-0000-0000CA0E0000}"/>
    <cellStyle name="Walutowy 4 4 2 2 2" xfId="3787" xr:uid="{00000000-0005-0000-0000-0000CB0E0000}"/>
    <cellStyle name="Walutowy 4 4 2 3" xfId="3788" xr:uid="{00000000-0005-0000-0000-0000CC0E0000}"/>
    <cellStyle name="Walutowy 4 4 2 3 2" xfId="3789" xr:uid="{00000000-0005-0000-0000-0000CD0E0000}"/>
    <cellStyle name="Walutowy 4 4 2 4" xfId="3790" xr:uid="{00000000-0005-0000-0000-0000CE0E0000}"/>
    <cellStyle name="Walutowy 4 4 2 5" xfId="3791" xr:uid="{00000000-0005-0000-0000-0000CF0E0000}"/>
    <cellStyle name="Walutowy 4 4 2 6" xfId="3792" xr:uid="{00000000-0005-0000-0000-0000D00E0000}"/>
    <cellStyle name="Walutowy 4 4 3" xfId="3793" xr:uid="{00000000-0005-0000-0000-0000D10E0000}"/>
    <cellStyle name="Walutowy 4 4 3 2" xfId="3794" xr:uid="{00000000-0005-0000-0000-0000D20E0000}"/>
    <cellStyle name="Walutowy 4 4 3 2 2" xfId="3795" xr:uid="{00000000-0005-0000-0000-0000D30E0000}"/>
    <cellStyle name="Walutowy 4 4 3 3" xfId="3796" xr:uid="{00000000-0005-0000-0000-0000D40E0000}"/>
    <cellStyle name="Walutowy 4 4 3 3 2" xfId="3797" xr:uid="{00000000-0005-0000-0000-0000D50E0000}"/>
    <cellStyle name="Walutowy 4 4 3 4" xfId="3798" xr:uid="{00000000-0005-0000-0000-0000D60E0000}"/>
    <cellStyle name="Walutowy 4 4 3 5" xfId="3799" xr:uid="{00000000-0005-0000-0000-0000D70E0000}"/>
    <cellStyle name="Walutowy 4 4 3 6" xfId="3800" xr:uid="{00000000-0005-0000-0000-0000D80E0000}"/>
    <cellStyle name="Walutowy 4 4 4" xfId="3801" xr:uid="{00000000-0005-0000-0000-0000D90E0000}"/>
    <cellStyle name="Walutowy 4 4 4 2" xfId="3802" xr:uid="{00000000-0005-0000-0000-0000DA0E0000}"/>
    <cellStyle name="Walutowy 4 4 5" xfId="3803" xr:uid="{00000000-0005-0000-0000-0000DB0E0000}"/>
    <cellStyle name="Walutowy 4 4 5 2" xfId="3804" xr:uid="{00000000-0005-0000-0000-0000DC0E0000}"/>
    <cellStyle name="Walutowy 4 4 6" xfId="3805" xr:uid="{00000000-0005-0000-0000-0000DD0E0000}"/>
    <cellStyle name="Walutowy 4 4 7" xfId="3806" xr:uid="{00000000-0005-0000-0000-0000DE0E0000}"/>
    <cellStyle name="Walutowy 4 4 8" xfId="3807" xr:uid="{00000000-0005-0000-0000-0000DF0E0000}"/>
    <cellStyle name="Walutowy 4 5" xfId="3808" xr:uid="{00000000-0005-0000-0000-0000E00E0000}"/>
    <cellStyle name="Walutowy 4 5 2" xfId="3809" xr:uid="{00000000-0005-0000-0000-0000E10E0000}"/>
    <cellStyle name="Walutowy 4 5 2 2" xfId="3810" xr:uid="{00000000-0005-0000-0000-0000E20E0000}"/>
    <cellStyle name="Walutowy 4 5 3" xfId="3811" xr:uid="{00000000-0005-0000-0000-0000E30E0000}"/>
    <cellStyle name="Walutowy 4 5 3 2" xfId="3812" xr:uid="{00000000-0005-0000-0000-0000E40E0000}"/>
    <cellStyle name="Walutowy 4 5 4" xfId="3813" xr:uid="{00000000-0005-0000-0000-0000E50E0000}"/>
    <cellStyle name="Walutowy 4 5 5" xfId="3814" xr:uid="{00000000-0005-0000-0000-0000E60E0000}"/>
    <cellStyle name="Walutowy 4 5 6" xfId="3815" xr:uid="{00000000-0005-0000-0000-0000E70E0000}"/>
    <cellStyle name="Walutowy 4 6" xfId="3816" xr:uid="{00000000-0005-0000-0000-0000E80E0000}"/>
    <cellStyle name="Walutowy 4 6 2" xfId="3817" xr:uid="{00000000-0005-0000-0000-0000E90E0000}"/>
    <cellStyle name="Walutowy 4 6 2 2" xfId="3818" xr:uid="{00000000-0005-0000-0000-0000EA0E0000}"/>
    <cellStyle name="Walutowy 4 6 3" xfId="3819" xr:uid="{00000000-0005-0000-0000-0000EB0E0000}"/>
    <cellStyle name="Walutowy 4 6 3 2" xfId="3820" xr:uid="{00000000-0005-0000-0000-0000EC0E0000}"/>
    <cellStyle name="Walutowy 4 6 4" xfId="3821" xr:uid="{00000000-0005-0000-0000-0000ED0E0000}"/>
    <cellStyle name="Walutowy 4 6 5" xfId="3822" xr:uid="{00000000-0005-0000-0000-0000EE0E0000}"/>
    <cellStyle name="Walutowy 4 6 6" xfId="3823" xr:uid="{00000000-0005-0000-0000-0000EF0E0000}"/>
    <cellStyle name="Walutowy 4 7" xfId="3824" xr:uid="{00000000-0005-0000-0000-0000F00E0000}"/>
    <cellStyle name="Walutowy 4 7 2" xfId="3825" xr:uid="{00000000-0005-0000-0000-0000F10E0000}"/>
    <cellStyle name="Walutowy 4 8" xfId="3826" xr:uid="{00000000-0005-0000-0000-0000F20E0000}"/>
    <cellStyle name="Walutowy 4 8 2" xfId="3827" xr:uid="{00000000-0005-0000-0000-0000F30E0000}"/>
    <cellStyle name="Walutowy 4 9" xfId="3828" xr:uid="{00000000-0005-0000-0000-0000F40E0000}"/>
    <cellStyle name="Walutowy 4 9 2" xfId="3829" xr:uid="{00000000-0005-0000-0000-0000F50E0000}"/>
    <cellStyle name="Walutowy 5" xfId="3830" xr:uid="{00000000-0005-0000-0000-0000F60E0000}"/>
    <cellStyle name="Walutowy 5 10" xfId="3831" xr:uid="{00000000-0005-0000-0000-0000F70E0000}"/>
    <cellStyle name="Walutowy 5 2" xfId="3832" xr:uid="{00000000-0005-0000-0000-0000F80E0000}"/>
    <cellStyle name="Walutowy 5 2 2" xfId="3833" xr:uid="{00000000-0005-0000-0000-0000F90E0000}"/>
    <cellStyle name="Walutowy 5 2 2 2" xfId="3834" xr:uid="{00000000-0005-0000-0000-0000FA0E0000}"/>
    <cellStyle name="Walutowy 5 2 2 2 2" xfId="3835" xr:uid="{00000000-0005-0000-0000-0000FB0E0000}"/>
    <cellStyle name="Walutowy 5 2 2 3" xfId="3836" xr:uid="{00000000-0005-0000-0000-0000FC0E0000}"/>
    <cellStyle name="Walutowy 5 2 2 3 2" xfId="3837" xr:uid="{00000000-0005-0000-0000-0000FD0E0000}"/>
    <cellStyle name="Walutowy 5 2 2 4" xfId="3838" xr:uid="{00000000-0005-0000-0000-0000FE0E0000}"/>
    <cellStyle name="Walutowy 5 2 2 5" xfId="3839" xr:uid="{00000000-0005-0000-0000-0000FF0E0000}"/>
    <cellStyle name="Walutowy 5 2 2 6" xfId="3840" xr:uid="{00000000-0005-0000-0000-0000000F0000}"/>
    <cellStyle name="Walutowy 5 2 3" xfId="3841" xr:uid="{00000000-0005-0000-0000-0000010F0000}"/>
    <cellStyle name="Walutowy 5 2 3 2" xfId="3842" xr:uid="{00000000-0005-0000-0000-0000020F0000}"/>
    <cellStyle name="Walutowy 5 2 3 2 2" xfId="3843" xr:uid="{00000000-0005-0000-0000-0000030F0000}"/>
    <cellStyle name="Walutowy 5 2 3 3" xfId="3844" xr:uid="{00000000-0005-0000-0000-0000040F0000}"/>
    <cellStyle name="Walutowy 5 2 3 3 2" xfId="3845" xr:uid="{00000000-0005-0000-0000-0000050F0000}"/>
    <cellStyle name="Walutowy 5 2 3 4" xfId="3846" xr:uid="{00000000-0005-0000-0000-0000060F0000}"/>
    <cellStyle name="Walutowy 5 2 3 5" xfId="3847" xr:uid="{00000000-0005-0000-0000-0000070F0000}"/>
    <cellStyle name="Walutowy 5 2 3 6" xfId="3848" xr:uid="{00000000-0005-0000-0000-0000080F0000}"/>
    <cellStyle name="Walutowy 5 2 4" xfId="3849" xr:uid="{00000000-0005-0000-0000-0000090F0000}"/>
    <cellStyle name="Walutowy 5 2 4 2" xfId="3850" xr:uid="{00000000-0005-0000-0000-00000A0F0000}"/>
    <cellStyle name="Walutowy 5 2 5" xfId="3851" xr:uid="{00000000-0005-0000-0000-00000B0F0000}"/>
    <cellStyle name="Walutowy 5 2 5 2" xfId="3852" xr:uid="{00000000-0005-0000-0000-00000C0F0000}"/>
    <cellStyle name="Walutowy 5 2 6" xfId="3853" xr:uid="{00000000-0005-0000-0000-00000D0F0000}"/>
    <cellStyle name="Walutowy 5 2 6 2" xfId="3854" xr:uid="{00000000-0005-0000-0000-00000E0F0000}"/>
    <cellStyle name="Walutowy 5 2 7" xfId="3855" xr:uid="{00000000-0005-0000-0000-00000F0F0000}"/>
    <cellStyle name="Walutowy 5 2 8" xfId="3856" xr:uid="{00000000-0005-0000-0000-0000100F0000}"/>
    <cellStyle name="Walutowy 5 3" xfId="3857" xr:uid="{00000000-0005-0000-0000-0000110F0000}"/>
    <cellStyle name="Walutowy 5 3 2" xfId="3858" xr:uid="{00000000-0005-0000-0000-0000120F0000}"/>
    <cellStyle name="Walutowy 5 3 2 2" xfId="3859" xr:uid="{00000000-0005-0000-0000-0000130F0000}"/>
    <cellStyle name="Walutowy 5 3 2 2 2" xfId="3860" xr:uid="{00000000-0005-0000-0000-0000140F0000}"/>
    <cellStyle name="Walutowy 5 3 2 3" xfId="3861" xr:uid="{00000000-0005-0000-0000-0000150F0000}"/>
    <cellStyle name="Walutowy 5 3 2 3 2" xfId="3862" xr:uid="{00000000-0005-0000-0000-0000160F0000}"/>
    <cellStyle name="Walutowy 5 3 2 4" xfId="3863" xr:uid="{00000000-0005-0000-0000-0000170F0000}"/>
    <cellStyle name="Walutowy 5 3 2 5" xfId="3864" xr:uid="{00000000-0005-0000-0000-0000180F0000}"/>
    <cellStyle name="Walutowy 5 3 2 6" xfId="3865" xr:uid="{00000000-0005-0000-0000-0000190F0000}"/>
    <cellStyle name="Walutowy 5 3 3" xfId="3866" xr:uid="{00000000-0005-0000-0000-00001A0F0000}"/>
    <cellStyle name="Walutowy 5 3 3 2" xfId="3867" xr:uid="{00000000-0005-0000-0000-00001B0F0000}"/>
    <cellStyle name="Walutowy 5 3 3 2 2" xfId="3868" xr:uid="{00000000-0005-0000-0000-00001C0F0000}"/>
    <cellStyle name="Walutowy 5 3 3 3" xfId="3869" xr:uid="{00000000-0005-0000-0000-00001D0F0000}"/>
    <cellStyle name="Walutowy 5 3 3 3 2" xfId="3870" xr:uid="{00000000-0005-0000-0000-00001E0F0000}"/>
    <cellStyle name="Walutowy 5 3 3 4" xfId="3871" xr:uid="{00000000-0005-0000-0000-00001F0F0000}"/>
    <cellStyle name="Walutowy 5 3 3 5" xfId="3872" xr:uid="{00000000-0005-0000-0000-0000200F0000}"/>
    <cellStyle name="Walutowy 5 3 3 6" xfId="3873" xr:uid="{00000000-0005-0000-0000-0000210F0000}"/>
    <cellStyle name="Walutowy 5 3 4" xfId="3874" xr:uid="{00000000-0005-0000-0000-0000220F0000}"/>
    <cellStyle name="Walutowy 5 3 4 2" xfId="3875" xr:uid="{00000000-0005-0000-0000-0000230F0000}"/>
    <cellStyle name="Walutowy 5 3 5" xfId="3876" xr:uid="{00000000-0005-0000-0000-0000240F0000}"/>
    <cellStyle name="Walutowy 5 3 5 2" xfId="3877" xr:uid="{00000000-0005-0000-0000-0000250F0000}"/>
    <cellStyle name="Walutowy 5 3 6" xfId="3878" xr:uid="{00000000-0005-0000-0000-0000260F0000}"/>
    <cellStyle name="Walutowy 5 3 7" xfId="3879" xr:uid="{00000000-0005-0000-0000-0000270F0000}"/>
    <cellStyle name="Walutowy 5 3 8" xfId="3880" xr:uid="{00000000-0005-0000-0000-0000280F0000}"/>
    <cellStyle name="Walutowy 5 4" xfId="3881" xr:uid="{00000000-0005-0000-0000-0000290F0000}"/>
    <cellStyle name="Walutowy 5 4 2" xfId="3882" xr:uid="{00000000-0005-0000-0000-00002A0F0000}"/>
    <cellStyle name="Walutowy 5 4 2 2" xfId="3883" xr:uid="{00000000-0005-0000-0000-00002B0F0000}"/>
    <cellStyle name="Walutowy 5 4 3" xfId="3884" xr:uid="{00000000-0005-0000-0000-00002C0F0000}"/>
    <cellStyle name="Walutowy 5 4 3 2" xfId="3885" xr:uid="{00000000-0005-0000-0000-00002D0F0000}"/>
    <cellStyle name="Walutowy 5 4 4" xfId="3886" xr:uid="{00000000-0005-0000-0000-00002E0F0000}"/>
    <cellStyle name="Walutowy 5 4 5" xfId="3887" xr:uid="{00000000-0005-0000-0000-00002F0F0000}"/>
    <cellStyle name="Walutowy 5 4 6" xfId="3888" xr:uid="{00000000-0005-0000-0000-0000300F0000}"/>
    <cellStyle name="Walutowy 5 5" xfId="3889" xr:uid="{00000000-0005-0000-0000-0000310F0000}"/>
    <cellStyle name="Walutowy 5 5 2" xfId="3890" xr:uid="{00000000-0005-0000-0000-0000320F0000}"/>
    <cellStyle name="Walutowy 5 5 2 2" xfId="3891" xr:uid="{00000000-0005-0000-0000-0000330F0000}"/>
    <cellStyle name="Walutowy 5 5 3" xfId="3892" xr:uid="{00000000-0005-0000-0000-0000340F0000}"/>
    <cellStyle name="Walutowy 5 5 3 2" xfId="3893" xr:uid="{00000000-0005-0000-0000-0000350F0000}"/>
    <cellStyle name="Walutowy 5 5 4" xfId="3894" xr:uid="{00000000-0005-0000-0000-0000360F0000}"/>
    <cellStyle name="Walutowy 5 5 5" xfId="3895" xr:uid="{00000000-0005-0000-0000-0000370F0000}"/>
    <cellStyle name="Walutowy 5 5 6" xfId="3896" xr:uid="{00000000-0005-0000-0000-0000380F0000}"/>
    <cellStyle name="Walutowy 5 6" xfId="3897" xr:uid="{00000000-0005-0000-0000-0000390F0000}"/>
    <cellStyle name="Walutowy 5 6 2" xfId="3898" xr:uid="{00000000-0005-0000-0000-00003A0F0000}"/>
    <cellStyle name="Walutowy 5 7" xfId="3899" xr:uid="{00000000-0005-0000-0000-00003B0F0000}"/>
    <cellStyle name="Walutowy 5 7 2" xfId="3900" xr:uid="{00000000-0005-0000-0000-00003C0F0000}"/>
    <cellStyle name="Walutowy 5 8" xfId="3901" xr:uid="{00000000-0005-0000-0000-00003D0F0000}"/>
    <cellStyle name="Walutowy 5 8 2" xfId="3902" xr:uid="{00000000-0005-0000-0000-00003E0F0000}"/>
    <cellStyle name="Walutowy 5 9" xfId="3903" xr:uid="{00000000-0005-0000-0000-00003F0F0000}"/>
    <cellStyle name="Walutowy 6" xfId="3904" xr:uid="{00000000-0005-0000-0000-0000400F0000}"/>
    <cellStyle name="Walutowy 6 10" xfId="3905" xr:uid="{00000000-0005-0000-0000-0000410F0000}"/>
    <cellStyle name="Walutowy 6 2" xfId="3906" xr:uid="{00000000-0005-0000-0000-0000420F0000}"/>
    <cellStyle name="Walutowy 6 2 2" xfId="3907" xr:uid="{00000000-0005-0000-0000-0000430F0000}"/>
    <cellStyle name="Walutowy 6 2 2 2" xfId="3908" xr:uid="{00000000-0005-0000-0000-0000440F0000}"/>
    <cellStyle name="Walutowy 6 2 2 2 2" xfId="3909" xr:uid="{00000000-0005-0000-0000-0000450F0000}"/>
    <cellStyle name="Walutowy 6 2 2 3" xfId="3910" xr:uid="{00000000-0005-0000-0000-0000460F0000}"/>
    <cellStyle name="Walutowy 6 2 2 3 2" xfId="3911" xr:uid="{00000000-0005-0000-0000-0000470F0000}"/>
    <cellStyle name="Walutowy 6 2 2 4" xfId="3912" xr:uid="{00000000-0005-0000-0000-0000480F0000}"/>
    <cellStyle name="Walutowy 6 2 2 5" xfId="3913" xr:uid="{00000000-0005-0000-0000-0000490F0000}"/>
    <cellStyle name="Walutowy 6 2 2 6" xfId="3914" xr:uid="{00000000-0005-0000-0000-00004A0F0000}"/>
    <cellStyle name="Walutowy 6 2 3" xfId="3915" xr:uid="{00000000-0005-0000-0000-00004B0F0000}"/>
    <cellStyle name="Walutowy 6 2 3 2" xfId="3916" xr:uid="{00000000-0005-0000-0000-00004C0F0000}"/>
    <cellStyle name="Walutowy 6 2 3 2 2" xfId="3917" xr:uid="{00000000-0005-0000-0000-00004D0F0000}"/>
    <cellStyle name="Walutowy 6 2 3 3" xfId="3918" xr:uid="{00000000-0005-0000-0000-00004E0F0000}"/>
    <cellStyle name="Walutowy 6 2 3 3 2" xfId="3919" xr:uid="{00000000-0005-0000-0000-00004F0F0000}"/>
    <cellStyle name="Walutowy 6 2 3 4" xfId="3920" xr:uid="{00000000-0005-0000-0000-0000500F0000}"/>
    <cellStyle name="Walutowy 6 2 3 5" xfId="3921" xr:uid="{00000000-0005-0000-0000-0000510F0000}"/>
    <cellStyle name="Walutowy 6 2 3 6" xfId="3922" xr:uid="{00000000-0005-0000-0000-0000520F0000}"/>
    <cellStyle name="Walutowy 6 2 4" xfId="3923" xr:uid="{00000000-0005-0000-0000-0000530F0000}"/>
    <cellStyle name="Walutowy 6 2 4 2" xfId="3924" xr:uid="{00000000-0005-0000-0000-0000540F0000}"/>
    <cellStyle name="Walutowy 6 2 5" xfId="3925" xr:uid="{00000000-0005-0000-0000-0000550F0000}"/>
    <cellStyle name="Walutowy 6 2 5 2" xfId="3926" xr:uid="{00000000-0005-0000-0000-0000560F0000}"/>
    <cellStyle name="Walutowy 6 2 6" xfId="3927" xr:uid="{00000000-0005-0000-0000-0000570F0000}"/>
    <cellStyle name="Walutowy 6 2 6 2" xfId="3928" xr:uid="{00000000-0005-0000-0000-0000580F0000}"/>
    <cellStyle name="Walutowy 6 2 7" xfId="3929" xr:uid="{00000000-0005-0000-0000-0000590F0000}"/>
    <cellStyle name="Walutowy 6 2 8" xfId="3930" xr:uid="{00000000-0005-0000-0000-00005A0F0000}"/>
    <cellStyle name="Walutowy 6 3" xfId="3931" xr:uid="{00000000-0005-0000-0000-00005B0F0000}"/>
    <cellStyle name="Walutowy 6 3 2" xfId="3932" xr:uid="{00000000-0005-0000-0000-00005C0F0000}"/>
    <cellStyle name="Walutowy 6 3 2 2" xfId="3933" xr:uid="{00000000-0005-0000-0000-00005D0F0000}"/>
    <cellStyle name="Walutowy 6 3 2 2 2" xfId="3934" xr:uid="{00000000-0005-0000-0000-00005E0F0000}"/>
    <cellStyle name="Walutowy 6 3 2 3" xfId="3935" xr:uid="{00000000-0005-0000-0000-00005F0F0000}"/>
    <cellStyle name="Walutowy 6 3 2 3 2" xfId="3936" xr:uid="{00000000-0005-0000-0000-0000600F0000}"/>
    <cellStyle name="Walutowy 6 3 2 4" xfId="3937" xr:uid="{00000000-0005-0000-0000-0000610F0000}"/>
    <cellStyle name="Walutowy 6 3 2 5" xfId="3938" xr:uid="{00000000-0005-0000-0000-0000620F0000}"/>
    <cellStyle name="Walutowy 6 3 2 6" xfId="3939" xr:uid="{00000000-0005-0000-0000-0000630F0000}"/>
    <cellStyle name="Walutowy 6 3 3" xfId="3940" xr:uid="{00000000-0005-0000-0000-0000640F0000}"/>
    <cellStyle name="Walutowy 6 3 3 2" xfId="3941" xr:uid="{00000000-0005-0000-0000-0000650F0000}"/>
    <cellStyle name="Walutowy 6 3 3 2 2" xfId="3942" xr:uid="{00000000-0005-0000-0000-0000660F0000}"/>
    <cellStyle name="Walutowy 6 3 3 3" xfId="3943" xr:uid="{00000000-0005-0000-0000-0000670F0000}"/>
    <cellStyle name="Walutowy 6 3 3 3 2" xfId="3944" xr:uid="{00000000-0005-0000-0000-0000680F0000}"/>
    <cellStyle name="Walutowy 6 3 3 4" xfId="3945" xr:uid="{00000000-0005-0000-0000-0000690F0000}"/>
    <cellStyle name="Walutowy 6 3 3 5" xfId="3946" xr:uid="{00000000-0005-0000-0000-00006A0F0000}"/>
    <cellStyle name="Walutowy 6 3 3 6" xfId="3947" xr:uid="{00000000-0005-0000-0000-00006B0F0000}"/>
    <cellStyle name="Walutowy 6 3 4" xfId="3948" xr:uid="{00000000-0005-0000-0000-00006C0F0000}"/>
    <cellStyle name="Walutowy 6 3 4 2" xfId="3949" xr:uid="{00000000-0005-0000-0000-00006D0F0000}"/>
    <cellStyle name="Walutowy 6 3 5" xfId="3950" xr:uid="{00000000-0005-0000-0000-00006E0F0000}"/>
    <cellStyle name="Walutowy 6 3 5 2" xfId="3951" xr:uid="{00000000-0005-0000-0000-00006F0F0000}"/>
    <cellStyle name="Walutowy 6 3 6" xfId="3952" xr:uid="{00000000-0005-0000-0000-0000700F0000}"/>
    <cellStyle name="Walutowy 6 3 7" xfId="3953" xr:uid="{00000000-0005-0000-0000-0000710F0000}"/>
    <cellStyle name="Walutowy 6 3 8" xfId="3954" xr:uid="{00000000-0005-0000-0000-0000720F0000}"/>
    <cellStyle name="Walutowy 6 4" xfId="3955" xr:uid="{00000000-0005-0000-0000-0000730F0000}"/>
    <cellStyle name="Walutowy 6 4 2" xfId="3956" xr:uid="{00000000-0005-0000-0000-0000740F0000}"/>
    <cellStyle name="Walutowy 6 4 2 2" xfId="3957" xr:uid="{00000000-0005-0000-0000-0000750F0000}"/>
    <cellStyle name="Walutowy 6 4 3" xfId="3958" xr:uid="{00000000-0005-0000-0000-0000760F0000}"/>
    <cellStyle name="Walutowy 6 4 3 2" xfId="3959" xr:uid="{00000000-0005-0000-0000-0000770F0000}"/>
    <cellStyle name="Walutowy 6 4 4" xfId="3960" xr:uid="{00000000-0005-0000-0000-0000780F0000}"/>
    <cellStyle name="Walutowy 6 4 5" xfId="3961" xr:uid="{00000000-0005-0000-0000-0000790F0000}"/>
    <cellStyle name="Walutowy 6 4 6" xfId="3962" xr:uid="{00000000-0005-0000-0000-00007A0F0000}"/>
    <cellStyle name="Walutowy 6 5" xfId="3963" xr:uid="{00000000-0005-0000-0000-00007B0F0000}"/>
    <cellStyle name="Walutowy 6 5 2" xfId="3964" xr:uid="{00000000-0005-0000-0000-00007C0F0000}"/>
    <cellStyle name="Walutowy 6 5 2 2" xfId="3965" xr:uid="{00000000-0005-0000-0000-00007D0F0000}"/>
    <cellStyle name="Walutowy 6 5 3" xfId="3966" xr:uid="{00000000-0005-0000-0000-00007E0F0000}"/>
    <cellStyle name="Walutowy 6 5 3 2" xfId="3967" xr:uid="{00000000-0005-0000-0000-00007F0F0000}"/>
    <cellStyle name="Walutowy 6 5 4" xfId="3968" xr:uid="{00000000-0005-0000-0000-0000800F0000}"/>
    <cellStyle name="Walutowy 6 5 5" xfId="3969" xr:uid="{00000000-0005-0000-0000-0000810F0000}"/>
    <cellStyle name="Walutowy 6 5 6" xfId="3970" xr:uid="{00000000-0005-0000-0000-0000820F0000}"/>
    <cellStyle name="Walutowy 6 6" xfId="3971" xr:uid="{00000000-0005-0000-0000-0000830F0000}"/>
    <cellStyle name="Walutowy 6 6 2" xfId="3972" xr:uid="{00000000-0005-0000-0000-0000840F0000}"/>
    <cellStyle name="Walutowy 6 7" xfId="3973" xr:uid="{00000000-0005-0000-0000-0000850F0000}"/>
    <cellStyle name="Walutowy 6 7 2" xfId="3974" xr:uid="{00000000-0005-0000-0000-0000860F0000}"/>
    <cellStyle name="Walutowy 6 8" xfId="3975" xr:uid="{00000000-0005-0000-0000-0000870F0000}"/>
    <cellStyle name="Walutowy 6 8 2" xfId="3976" xr:uid="{00000000-0005-0000-0000-0000880F0000}"/>
    <cellStyle name="Walutowy 6 9" xfId="3977" xr:uid="{00000000-0005-0000-0000-0000890F0000}"/>
    <cellStyle name="Walutowy 7" xfId="3978" xr:uid="{00000000-0005-0000-0000-00008A0F0000}"/>
    <cellStyle name="Walutowy 7 2" xfId="3979" xr:uid="{00000000-0005-0000-0000-00008B0F0000}"/>
    <cellStyle name="Walutowy 7 2 2" xfId="3980" xr:uid="{00000000-0005-0000-0000-00008C0F0000}"/>
    <cellStyle name="Walutowy 7 2 2 2" xfId="3981" xr:uid="{00000000-0005-0000-0000-00008D0F0000}"/>
    <cellStyle name="Walutowy 7 2 3" xfId="3982" xr:uid="{00000000-0005-0000-0000-00008E0F0000}"/>
    <cellStyle name="Walutowy 7 2 3 2" xfId="3983" xr:uid="{00000000-0005-0000-0000-00008F0F0000}"/>
    <cellStyle name="Walutowy 7 2 4" xfId="3984" xr:uid="{00000000-0005-0000-0000-0000900F0000}"/>
    <cellStyle name="Walutowy 7 2 4 2" xfId="3985" xr:uid="{00000000-0005-0000-0000-0000910F0000}"/>
    <cellStyle name="Walutowy 7 2 5" xfId="3986" xr:uid="{00000000-0005-0000-0000-0000920F0000}"/>
    <cellStyle name="Walutowy 7 2 6" xfId="3987" xr:uid="{00000000-0005-0000-0000-0000930F0000}"/>
    <cellStyle name="Walutowy 7 3" xfId="3988" xr:uid="{00000000-0005-0000-0000-0000940F0000}"/>
    <cellStyle name="Walutowy 7 3 2" xfId="3989" xr:uid="{00000000-0005-0000-0000-0000950F0000}"/>
    <cellStyle name="Walutowy 7 3 2 2" xfId="3990" xr:uid="{00000000-0005-0000-0000-0000960F0000}"/>
    <cellStyle name="Walutowy 7 3 3" xfId="3991" xr:uid="{00000000-0005-0000-0000-0000970F0000}"/>
    <cellStyle name="Walutowy 7 3 3 2" xfId="3992" xr:uid="{00000000-0005-0000-0000-0000980F0000}"/>
    <cellStyle name="Walutowy 7 3 4" xfId="3993" xr:uid="{00000000-0005-0000-0000-0000990F0000}"/>
    <cellStyle name="Walutowy 7 3 5" xfId="3994" xr:uid="{00000000-0005-0000-0000-00009A0F0000}"/>
    <cellStyle name="Walutowy 7 3 6" xfId="3995" xr:uid="{00000000-0005-0000-0000-00009B0F0000}"/>
    <cellStyle name="Walutowy 7 4" xfId="3996" xr:uid="{00000000-0005-0000-0000-00009C0F0000}"/>
    <cellStyle name="Walutowy 7 4 2" xfId="3997" xr:uid="{00000000-0005-0000-0000-00009D0F0000}"/>
    <cellStyle name="Walutowy 7 5" xfId="3998" xr:uid="{00000000-0005-0000-0000-00009E0F0000}"/>
    <cellStyle name="Walutowy 7 5 2" xfId="3999" xr:uid="{00000000-0005-0000-0000-00009F0F0000}"/>
    <cellStyle name="Walutowy 7 6" xfId="4000" xr:uid="{00000000-0005-0000-0000-0000A00F0000}"/>
    <cellStyle name="Walutowy 7 6 2" xfId="4001" xr:uid="{00000000-0005-0000-0000-0000A10F0000}"/>
    <cellStyle name="Walutowy 7 7" xfId="4002" xr:uid="{00000000-0005-0000-0000-0000A20F0000}"/>
    <cellStyle name="Walutowy 7 8" xfId="4003" xr:uid="{00000000-0005-0000-0000-0000A30F0000}"/>
    <cellStyle name="Walutowy 8" xfId="4004" xr:uid="{00000000-0005-0000-0000-0000A40F0000}"/>
    <cellStyle name="Walutowy 8 2" xfId="4005" xr:uid="{00000000-0005-0000-0000-0000A50F0000}"/>
    <cellStyle name="Walutowy 8 2 2" xfId="4006" xr:uid="{00000000-0005-0000-0000-0000A60F0000}"/>
    <cellStyle name="Walutowy 8 2 2 2" xfId="4007" xr:uid="{00000000-0005-0000-0000-0000A70F0000}"/>
    <cellStyle name="Walutowy 8 2 3" xfId="4008" xr:uid="{00000000-0005-0000-0000-0000A80F0000}"/>
    <cellStyle name="Walutowy 8 2 3 2" xfId="4009" xr:uid="{00000000-0005-0000-0000-0000A90F0000}"/>
    <cellStyle name="Walutowy 8 2 4" xfId="4010" xr:uid="{00000000-0005-0000-0000-0000AA0F0000}"/>
    <cellStyle name="Walutowy 8 2 4 2" xfId="4011" xr:uid="{00000000-0005-0000-0000-0000AB0F0000}"/>
    <cellStyle name="Walutowy 8 2 5" xfId="4012" xr:uid="{00000000-0005-0000-0000-0000AC0F0000}"/>
    <cellStyle name="Walutowy 8 2 6" xfId="4013" xr:uid="{00000000-0005-0000-0000-0000AD0F0000}"/>
    <cellStyle name="Walutowy 8 3" xfId="4014" xr:uid="{00000000-0005-0000-0000-0000AE0F0000}"/>
    <cellStyle name="Walutowy 8 3 2" xfId="4015" xr:uid="{00000000-0005-0000-0000-0000AF0F0000}"/>
    <cellStyle name="Walutowy 8 3 2 2" xfId="4016" xr:uid="{00000000-0005-0000-0000-0000B00F0000}"/>
    <cellStyle name="Walutowy 8 3 3" xfId="4017" xr:uid="{00000000-0005-0000-0000-0000B10F0000}"/>
    <cellStyle name="Walutowy 8 3 3 2" xfId="4018" xr:uid="{00000000-0005-0000-0000-0000B20F0000}"/>
    <cellStyle name="Walutowy 8 3 4" xfId="4019" xr:uid="{00000000-0005-0000-0000-0000B30F0000}"/>
    <cellStyle name="Walutowy 8 3 5" xfId="4020" xr:uid="{00000000-0005-0000-0000-0000B40F0000}"/>
    <cellStyle name="Walutowy 8 3 6" xfId="4021" xr:uid="{00000000-0005-0000-0000-0000B50F0000}"/>
    <cellStyle name="Walutowy 8 4" xfId="4022" xr:uid="{00000000-0005-0000-0000-0000B60F0000}"/>
    <cellStyle name="Walutowy 8 4 2" xfId="4023" xr:uid="{00000000-0005-0000-0000-0000B70F0000}"/>
    <cellStyle name="Walutowy 8 5" xfId="4024" xr:uid="{00000000-0005-0000-0000-0000B80F0000}"/>
    <cellStyle name="Walutowy 8 5 2" xfId="4025" xr:uid="{00000000-0005-0000-0000-0000B90F0000}"/>
    <cellStyle name="Walutowy 8 6" xfId="4026" xr:uid="{00000000-0005-0000-0000-0000BA0F0000}"/>
    <cellStyle name="Walutowy 8 6 2" xfId="4027" xr:uid="{00000000-0005-0000-0000-0000BB0F0000}"/>
    <cellStyle name="Walutowy 8 7" xfId="4028" xr:uid="{00000000-0005-0000-0000-0000BC0F0000}"/>
    <cellStyle name="Walutowy 8 8" xfId="4029" xr:uid="{00000000-0005-0000-0000-0000BD0F0000}"/>
    <cellStyle name="Walutowy 9" xfId="4030" xr:uid="{00000000-0005-0000-0000-0000BE0F0000}"/>
    <cellStyle name="Walutowy 9 2" xfId="4031" xr:uid="{00000000-0005-0000-0000-0000BF0F0000}"/>
    <cellStyle name="Walutowy 9 2 2" xfId="4032" xr:uid="{00000000-0005-0000-0000-0000C00F0000}"/>
    <cellStyle name="Walutowy 9 3" xfId="4033" xr:uid="{00000000-0005-0000-0000-0000C10F0000}"/>
    <cellStyle name="Walutowy 9 3 2" xfId="4034" xr:uid="{00000000-0005-0000-0000-0000C20F0000}"/>
    <cellStyle name="Walutowy 9 4" xfId="4035" xr:uid="{00000000-0005-0000-0000-0000C30F0000}"/>
    <cellStyle name="Walutowy 9 5" xfId="4036" xr:uid="{00000000-0005-0000-0000-0000C40F0000}"/>
    <cellStyle name="Walutowy 9 6" xfId="4037" xr:uid="{00000000-0005-0000-0000-0000C50F0000}"/>
    <cellStyle name="Złe 2" xfId="4038" xr:uid="{00000000-0005-0000-0000-0000C60F0000}"/>
    <cellStyle name="Złe 2 2" xfId="4039" xr:uid="{00000000-0005-0000-0000-0000C70F0000}"/>
    <cellStyle name="Złe 2 3" xfId="4040" xr:uid="{00000000-0005-0000-0000-0000C8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12</xdr:row>
      <xdr:rowOff>0</xdr:rowOff>
    </xdr:from>
    <xdr:to>
      <xdr:col>5</xdr:col>
      <xdr:colOff>76200</xdr:colOff>
      <xdr:row>13</xdr:row>
      <xdr:rowOff>0</xdr:rowOff>
    </xdr:to>
    <xdr:sp macro="" textlink="">
      <xdr:nvSpPr>
        <xdr:cNvPr id="2" name="Text Box 7">
          <a:extLst>
            <a:ext uri="{FF2B5EF4-FFF2-40B4-BE49-F238E27FC236}">
              <a16:creationId xmlns:a16="http://schemas.microsoft.com/office/drawing/2014/main" id="{33BC1E08-0966-49F0-9278-8E075860576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76200</xdr:colOff>
      <xdr:row>13</xdr:row>
      <xdr:rowOff>0</xdr:rowOff>
    </xdr:to>
    <xdr:sp macro="" textlink="">
      <xdr:nvSpPr>
        <xdr:cNvPr id="3" name="Text Box 7">
          <a:extLst>
            <a:ext uri="{FF2B5EF4-FFF2-40B4-BE49-F238E27FC236}">
              <a16:creationId xmlns:a16="http://schemas.microsoft.com/office/drawing/2014/main" id="{AA209EA8-D441-43DD-9B26-1C05F0F5FE69}"/>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76200</xdr:colOff>
      <xdr:row>13</xdr:row>
      <xdr:rowOff>0</xdr:rowOff>
    </xdr:to>
    <xdr:sp macro="" textlink="">
      <xdr:nvSpPr>
        <xdr:cNvPr id="4" name="Text Box 7">
          <a:extLst>
            <a:ext uri="{FF2B5EF4-FFF2-40B4-BE49-F238E27FC236}">
              <a16:creationId xmlns:a16="http://schemas.microsoft.com/office/drawing/2014/main" id="{9820387B-719D-4079-8D79-2C9B0CC1AD3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76200</xdr:colOff>
      <xdr:row>13</xdr:row>
      <xdr:rowOff>0</xdr:rowOff>
    </xdr:to>
    <xdr:sp macro="" textlink="">
      <xdr:nvSpPr>
        <xdr:cNvPr id="5" name="Text Box 7">
          <a:extLst>
            <a:ext uri="{FF2B5EF4-FFF2-40B4-BE49-F238E27FC236}">
              <a16:creationId xmlns:a16="http://schemas.microsoft.com/office/drawing/2014/main" id="{478C9263-CD0E-4CCB-B75C-45AB5F16A7FE}"/>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76200</xdr:colOff>
      <xdr:row>13</xdr:row>
      <xdr:rowOff>0</xdr:rowOff>
    </xdr:to>
    <xdr:sp macro="" textlink="">
      <xdr:nvSpPr>
        <xdr:cNvPr id="6" name="Text Box 7">
          <a:extLst>
            <a:ext uri="{FF2B5EF4-FFF2-40B4-BE49-F238E27FC236}">
              <a16:creationId xmlns:a16="http://schemas.microsoft.com/office/drawing/2014/main" id="{11767ADD-9E06-429C-ADEA-3DCE3E4D8B8B}"/>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76200</xdr:colOff>
      <xdr:row>13</xdr:row>
      <xdr:rowOff>0</xdr:rowOff>
    </xdr:to>
    <xdr:sp macro="" textlink="">
      <xdr:nvSpPr>
        <xdr:cNvPr id="7" name="Text Box 7">
          <a:extLst>
            <a:ext uri="{FF2B5EF4-FFF2-40B4-BE49-F238E27FC236}">
              <a16:creationId xmlns:a16="http://schemas.microsoft.com/office/drawing/2014/main" id="{14FEDB74-2FFE-4E7A-B6E4-3B9E94635B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12</xdr:row>
      <xdr:rowOff>0</xdr:rowOff>
    </xdr:from>
    <xdr:ext cx="76200" cy="200025"/>
    <xdr:sp macro="" textlink="">
      <xdr:nvSpPr>
        <xdr:cNvPr id="8" name="Text Box 7">
          <a:extLst>
            <a:ext uri="{FF2B5EF4-FFF2-40B4-BE49-F238E27FC236}">
              <a16:creationId xmlns:a16="http://schemas.microsoft.com/office/drawing/2014/main" id="{812064EA-1238-4C3C-9173-A69E7DC3FE4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76200" cy="200025"/>
    <xdr:sp macro="" textlink="">
      <xdr:nvSpPr>
        <xdr:cNvPr id="9" name="Text Box 7">
          <a:extLst>
            <a:ext uri="{FF2B5EF4-FFF2-40B4-BE49-F238E27FC236}">
              <a16:creationId xmlns:a16="http://schemas.microsoft.com/office/drawing/2014/main" id="{B706C78E-08D2-4FB2-AC69-FF5DECEF51A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76200" cy="200025"/>
    <xdr:sp macro="" textlink="">
      <xdr:nvSpPr>
        <xdr:cNvPr id="10" name="Text Box 7">
          <a:extLst>
            <a:ext uri="{FF2B5EF4-FFF2-40B4-BE49-F238E27FC236}">
              <a16:creationId xmlns:a16="http://schemas.microsoft.com/office/drawing/2014/main" id="{D24F6F0B-3CCD-4F65-8069-4F846C54198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76200" cy="200025"/>
    <xdr:sp macro="" textlink="">
      <xdr:nvSpPr>
        <xdr:cNvPr id="11" name="Text Box 7">
          <a:extLst>
            <a:ext uri="{FF2B5EF4-FFF2-40B4-BE49-F238E27FC236}">
              <a16:creationId xmlns:a16="http://schemas.microsoft.com/office/drawing/2014/main" id="{B2B0A160-F63B-4768-AAB7-7DFBADA0458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76200" cy="200025"/>
    <xdr:sp macro="" textlink="">
      <xdr:nvSpPr>
        <xdr:cNvPr id="12" name="Text Box 7">
          <a:extLst>
            <a:ext uri="{FF2B5EF4-FFF2-40B4-BE49-F238E27FC236}">
              <a16:creationId xmlns:a16="http://schemas.microsoft.com/office/drawing/2014/main" id="{8005A8EF-8508-4AF1-842B-6A46D0F6A69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27</xdr:row>
      <xdr:rowOff>508000</xdr:rowOff>
    </xdr:from>
    <xdr:to>
      <xdr:col>21</xdr:col>
      <xdr:colOff>323850</xdr:colOff>
      <xdr:row>28</xdr:row>
      <xdr:rowOff>12066</xdr:rowOff>
    </xdr:to>
    <xdr:sp macro="" textlink="">
      <xdr:nvSpPr>
        <xdr:cNvPr id="2104" name="Text Box 7">
          <a:extLst>
            <a:ext uri="{FF2B5EF4-FFF2-40B4-BE49-F238E27FC236}">
              <a16:creationId xmlns:a16="http://schemas.microsoft.com/office/drawing/2014/main" id="{5A1610B6-57BC-4F5F-82B8-FDA913E605FA}"/>
            </a:ext>
          </a:extLst>
        </xdr:cNvPr>
        <xdr:cNvSpPr txBox="1">
          <a:spLocks noChangeArrowheads="1"/>
        </xdr:cNvSpPr>
      </xdr:nvSpPr>
      <xdr:spPr bwMode="auto">
        <a:xfrm>
          <a:off x="5734050" y="4724400"/>
          <a:ext cx="323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21</xdr:row>
      <xdr:rowOff>0</xdr:rowOff>
    </xdr:from>
    <xdr:to>
      <xdr:col>8</xdr:col>
      <xdr:colOff>76200</xdr:colOff>
      <xdr:row>22</xdr:row>
      <xdr:rowOff>27305</xdr:rowOff>
    </xdr:to>
    <xdr:sp macro="" textlink="">
      <xdr:nvSpPr>
        <xdr:cNvPr id="2" name="Text Box 7">
          <a:extLst>
            <a:ext uri="{FF2B5EF4-FFF2-40B4-BE49-F238E27FC236}">
              <a16:creationId xmlns:a16="http://schemas.microsoft.com/office/drawing/2014/main" id="{0CB699FE-AEDB-43AB-9365-511F341C17CB}"/>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21</xdr:row>
      <xdr:rowOff>0</xdr:rowOff>
    </xdr:from>
    <xdr:to>
      <xdr:col>8</xdr:col>
      <xdr:colOff>76200</xdr:colOff>
      <xdr:row>22</xdr:row>
      <xdr:rowOff>27305</xdr:rowOff>
    </xdr:to>
    <xdr:sp macro="" textlink="">
      <xdr:nvSpPr>
        <xdr:cNvPr id="3" name="Text Box 8">
          <a:extLst>
            <a:ext uri="{FF2B5EF4-FFF2-40B4-BE49-F238E27FC236}">
              <a16:creationId xmlns:a16="http://schemas.microsoft.com/office/drawing/2014/main" id="{4AAAF762-86A0-4E91-B557-039ED0A922B9}"/>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20</xdr:row>
      <xdr:rowOff>0</xdr:rowOff>
    </xdr:from>
    <xdr:to>
      <xdr:col>6</xdr:col>
      <xdr:colOff>76200</xdr:colOff>
      <xdr:row>21</xdr:row>
      <xdr:rowOff>30480</xdr:rowOff>
    </xdr:to>
    <xdr:sp macro="" textlink="">
      <xdr:nvSpPr>
        <xdr:cNvPr id="4" name="Text Box 7">
          <a:extLst>
            <a:ext uri="{FF2B5EF4-FFF2-40B4-BE49-F238E27FC236}">
              <a16:creationId xmlns:a16="http://schemas.microsoft.com/office/drawing/2014/main" id="{A6342753-4F9E-4438-BB14-A3FF67732409}"/>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20</xdr:row>
      <xdr:rowOff>0</xdr:rowOff>
    </xdr:from>
    <xdr:to>
      <xdr:col>6</xdr:col>
      <xdr:colOff>76200</xdr:colOff>
      <xdr:row>21</xdr:row>
      <xdr:rowOff>30480</xdr:rowOff>
    </xdr:to>
    <xdr:sp macro="" textlink="">
      <xdr:nvSpPr>
        <xdr:cNvPr id="5" name="Text Box 8">
          <a:extLst>
            <a:ext uri="{FF2B5EF4-FFF2-40B4-BE49-F238E27FC236}">
              <a16:creationId xmlns:a16="http://schemas.microsoft.com/office/drawing/2014/main" id="{A6CF3E34-9DA9-4F16-9170-8F41D436C4E4}"/>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34</xdr:row>
      <xdr:rowOff>0</xdr:rowOff>
    </xdr:from>
    <xdr:to>
      <xdr:col>8</xdr:col>
      <xdr:colOff>76200</xdr:colOff>
      <xdr:row>35</xdr:row>
      <xdr:rowOff>47625</xdr:rowOff>
    </xdr:to>
    <xdr:sp macro="" textlink="">
      <xdr:nvSpPr>
        <xdr:cNvPr id="2" name="Text Box 7">
          <a:extLst>
            <a:ext uri="{FF2B5EF4-FFF2-40B4-BE49-F238E27FC236}">
              <a16:creationId xmlns:a16="http://schemas.microsoft.com/office/drawing/2014/main" id="{75391105-1216-40D0-91B1-B396749AA596}"/>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34</xdr:row>
      <xdr:rowOff>0</xdr:rowOff>
    </xdr:from>
    <xdr:to>
      <xdr:col>8</xdr:col>
      <xdr:colOff>76200</xdr:colOff>
      <xdr:row>35</xdr:row>
      <xdr:rowOff>47625</xdr:rowOff>
    </xdr:to>
    <xdr:sp macro="" textlink="">
      <xdr:nvSpPr>
        <xdr:cNvPr id="3" name="Text Box 7">
          <a:extLst>
            <a:ext uri="{FF2B5EF4-FFF2-40B4-BE49-F238E27FC236}">
              <a16:creationId xmlns:a16="http://schemas.microsoft.com/office/drawing/2014/main" id="{02E9D750-C47C-405C-BD88-CBC11FC45752}"/>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34</xdr:row>
      <xdr:rowOff>0</xdr:rowOff>
    </xdr:from>
    <xdr:to>
      <xdr:col>8</xdr:col>
      <xdr:colOff>76200</xdr:colOff>
      <xdr:row>35</xdr:row>
      <xdr:rowOff>47625</xdr:rowOff>
    </xdr:to>
    <xdr:sp macro="" textlink="">
      <xdr:nvSpPr>
        <xdr:cNvPr id="4" name="Text Box 7">
          <a:extLst>
            <a:ext uri="{FF2B5EF4-FFF2-40B4-BE49-F238E27FC236}">
              <a16:creationId xmlns:a16="http://schemas.microsoft.com/office/drawing/2014/main" id="{4830C426-87BA-4E3E-AD07-3DC97FC40D97}"/>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34</xdr:row>
      <xdr:rowOff>0</xdr:rowOff>
    </xdr:from>
    <xdr:to>
      <xdr:col>8</xdr:col>
      <xdr:colOff>76200</xdr:colOff>
      <xdr:row>35</xdr:row>
      <xdr:rowOff>47625</xdr:rowOff>
    </xdr:to>
    <xdr:sp macro="" textlink="">
      <xdr:nvSpPr>
        <xdr:cNvPr id="5" name="Text Box 7">
          <a:extLst>
            <a:ext uri="{FF2B5EF4-FFF2-40B4-BE49-F238E27FC236}">
              <a16:creationId xmlns:a16="http://schemas.microsoft.com/office/drawing/2014/main" id="{FBEA193D-8C19-44A2-82A9-BA9F51A340F4}"/>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34</xdr:row>
      <xdr:rowOff>0</xdr:rowOff>
    </xdr:from>
    <xdr:to>
      <xdr:col>8</xdr:col>
      <xdr:colOff>76200</xdr:colOff>
      <xdr:row>35</xdr:row>
      <xdr:rowOff>47625</xdr:rowOff>
    </xdr:to>
    <xdr:sp macro="" textlink="">
      <xdr:nvSpPr>
        <xdr:cNvPr id="6" name="Text Box 7">
          <a:extLst>
            <a:ext uri="{FF2B5EF4-FFF2-40B4-BE49-F238E27FC236}">
              <a16:creationId xmlns:a16="http://schemas.microsoft.com/office/drawing/2014/main" id="{FF68EE84-F692-43BE-972F-51C3FA6F3085}"/>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34</xdr:row>
      <xdr:rowOff>0</xdr:rowOff>
    </xdr:from>
    <xdr:to>
      <xdr:col>8</xdr:col>
      <xdr:colOff>76200</xdr:colOff>
      <xdr:row>35</xdr:row>
      <xdr:rowOff>47625</xdr:rowOff>
    </xdr:to>
    <xdr:sp macro="" textlink="">
      <xdr:nvSpPr>
        <xdr:cNvPr id="7" name="Text Box 7">
          <a:extLst>
            <a:ext uri="{FF2B5EF4-FFF2-40B4-BE49-F238E27FC236}">
              <a16:creationId xmlns:a16="http://schemas.microsoft.com/office/drawing/2014/main" id="{59DDE935-8415-4B5E-B47A-2374FDD5774B}"/>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34</xdr:row>
      <xdr:rowOff>0</xdr:rowOff>
    </xdr:from>
    <xdr:ext cx="76200" cy="200025"/>
    <xdr:sp macro="" textlink="">
      <xdr:nvSpPr>
        <xdr:cNvPr id="8" name="Text Box 7">
          <a:extLst>
            <a:ext uri="{FF2B5EF4-FFF2-40B4-BE49-F238E27FC236}">
              <a16:creationId xmlns:a16="http://schemas.microsoft.com/office/drawing/2014/main" id="{719ED27D-66EF-4AFF-87E2-ABAFB4CE151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xdr:row>
      <xdr:rowOff>0</xdr:rowOff>
    </xdr:from>
    <xdr:ext cx="76200" cy="200025"/>
    <xdr:sp macro="" textlink="">
      <xdr:nvSpPr>
        <xdr:cNvPr id="9" name="Text Box 7">
          <a:extLst>
            <a:ext uri="{FF2B5EF4-FFF2-40B4-BE49-F238E27FC236}">
              <a16:creationId xmlns:a16="http://schemas.microsoft.com/office/drawing/2014/main" id="{0F73B9F8-FAE6-407A-BE64-4D3961DE56C7}"/>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xdr:row>
      <xdr:rowOff>0</xdr:rowOff>
    </xdr:from>
    <xdr:ext cx="76200" cy="200025"/>
    <xdr:sp macro="" textlink="">
      <xdr:nvSpPr>
        <xdr:cNvPr id="10" name="Text Box 7">
          <a:extLst>
            <a:ext uri="{FF2B5EF4-FFF2-40B4-BE49-F238E27FC236}">
              <a16:creationId xmlns:a16="http://schemas.microsoft.com/office/drawing/2014/main" id="{168A28C4-0898-4242-817F-905D17974A5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xdr:row>
      <xdr:rowOff>0</xdr:rowOff>
    </xdr:from>
    <xdr:ext cx="76200" cy="200025"/>
    <xdr:sp macro="" textlink="">
      <xdr:nvSpPr>
        <xdr:cNvPr id="11" name="Text Box 7">
          <a:extLst>
            <a:ext uri="{FF2B5EF4-FFF2-40B4-BE49-F238E27FC236}">
              <a16:creationId xmlns:a16="http://schemas.microsoft.com/office/drawing/2014/main" id="{EA2E8AEA-E924-4D1F-9F28-73EADED10B9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xdr:row>
      <xdr:rowOff>0</xdr:rowOff>
    </xdr:from>
    <xdr:ext cx="76200" cy="200025"/>
    <xdr:sp macro="" textlink="">
      <xdr:nvSpPr>
        <xdr:cNvPr id="12" name="Text Box 7">
          <a:extLst>
            <a:ext uri="{FF2B5EF4-FFF2-40B4-BE49-F238E27FC236}">
              <a16:creationId xmlns:a16="http://schemas.microsoft.com/office/drawing/2014/main" id="{BC8580DB-9D77-4AC1-8755-39AB5853CE8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34</xdr:row>
      <xdr:rowOff>0</xdr:rowOff>
    </xdr:from>
    <xdr:to>
      <xdr:col>7</xdr:col>
      <xdr:colOff>76200</xdr:colOff>
      <xdr:row>35</xdr:row>
      <xdr:rowOff>57150</xdr:rowOff>
    </xdr:to>
    <xdr:sp macro="" textlink="">
      <xdr:nvSpPr>
        <xdr:cNvPr id="13" name="Text Box 7">
          <a:extLst>
            <a:ext uri="{FF2B5EF4-FFF2-40B4-BE49-F238E27FC236}">
              <a16:creationId xmlns:a16="http://schemas.microsoft.com/office/drawing/2014/main" id="{DC7DAC84-CDED-4C0C-8D65-1DAC0FCD621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57150</xdr:rowOff>
    </xdr:to>
    <xdr:sp macro="" textlink="">
      <xdr:nvSpPr>
        <xdr:cNvPr id="14" name="Text Box 7">
          <a:extLst>
            <a:ext uri="{FF2B5EF4-FFF2-40B4-BE49-F238E27FC236}">
              <a16:creationId xmlns:a16="http://schemas.microsoft.com/office/drawing/2014/main" id="{114407FB-AB9D-4BFD-A7AF-7F9C2C83D0FB}"/>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57150</xdr:rowOff>
    </xdr:to>
    <xdr:sp macro="" textlink="">
      <xdr:nvSpPr>
        <xdr:cNvPr id="15" name="Text Box 7">
          <a:extLst>
            <a:ext uri="{FF2B5EF4-FFF2-40B4-BE49-F238E27FC236}">
              <a16:creationId xmlns:a16="http://schemas.microsoft.com/office/drawing/2014/main" id="{FF2D7AE4-0203-4BAA-BC06-D93F6E37C239}"/>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57150</xdr:rowOff>
    </xdr:to>
    <xdr:sp macro="" textlink="">
      <xdr:nvSpPr>
        <xdr:cNvPr id="16" name="Text Box 7">
          <a:extLst>
            <a:ext uri="{FF2B5EF4-FFF2-40B4-BE49-F238E27FC236}">
              <a16:creationId xmlns:a16="http://schemas.microsoft.com/office/drawing/2014/main" id="{6B4A15C9-0BD7-4227-8E05-6902E0F6C907}"/>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57150</xdr:rowOff>
    </xdr:to>
    <xdr:sp macro="" textlink="">
      <xdr:nvSpPr>
        <xdr:cNvPr id="17" name="Text Box 7">
          <a:extLst>
            <a:ext uri="{FF2B5EF4-FFF2-40B4-BE49-F238E27FC236}">
              <a16:creationId xmlns:a16="http://schemas.microsoft.com/office/drawing/2014/main" id="{C1B6AD1D-5D21-44C0-B6E3-249837D807C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57150</xdr:rowOff>
    </xdr:to>
    <xdr:sp macro="" textlink="">
      <xdr:nvSpPr>
        <xdr:cNvPr id="18" name="Text Box 7">
          <a:extLst>
            <a:ext uri="{FF2B5EF4-FFF2-40B4-BE49-F238E27FC236}">
              <a16:creationId xmlns:a16="http://schemas.microsoft.com/office/drawing/2014/main" id="{72A75F76-C86E-4617-9F91-5E9E3CB62D0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34</xdr:row>
      <xdr:rowOff>0</xdr:rowOff>
    </xdr:from>
    <xdr:ext cx="76200" cy="200025"/>
    <xdr:sp macro="" textlink="">
      <xdr:nvSpPr>
        <xdr:cNvPr id="19" name="Text Box 7">
          <a:extLst>
            <a:ext uri="{FF2B5EF4-FFF2-40B4-BE49-F238E27FC236}">
              <a16:creationId xmlns:a16="http://schemas.microsoft.com/office/drawing/2014/main" id="{2D03233A-7D21-4268-8193-B677106FB1B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20" name="Text Box 7">
          <a:extLst>
            <a:ext uri="{FF2B5EF4-FFF2-40B4-BE49-F238E27FC236}">
              <a16:creationId xmlns:a16="http://schemas.microsoft.com/office/drawing/2014/main" id="{F314FDC2-C2BC-46A0-B740-09E7974471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21" name="Text Box 7">
          <a:extLst>
            <a:ext uri="{FF2B5EF4-FFF2-40B4-BE49-F238E27FC236}">
              <a16:creationId xmlns:a16="http://schemas.microsoft.com/office/drawing/2014/main" id="{6629E5C8-3336-4D16-B734-157B1F3BEE71}"/>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22" name="Text Box 7">
          <a:extLst>
            <a:ext uri="{FF2B5EF4-FFF2-40B4-BE49-F238E27FC236}">
              <a16:creationId xmlns:a16="http://schemas.microsoft.com/office/drawing/2014/main" id="{05388054-95F3-4CAB-9EA6-8F0EB96E8D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23" name="Text Box 7">
          <a:extLst>
            <a:ext uri="{FF2B5EF4-FFF2-40B4-BE49-F238E27FC236}">
              <a16:creationId xmlns:a16="http://schemas.microsoft.com/office/drawing/2014/main" id="{5CA1B1BC-85A9-4EE7-BE7B-6D062FEED70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34</xdr:row>
      <xdr:rowOff>0</xdr:rowOff>
    </xdr:from>
    <xdr:to>
      <xdr:col>6</xdr:col>
      <xdr:colOff>76200</xdr:colOff>
      <xdr:row>35</xdr:row>
      <xdr:rowOff>38100</xdr:rowOff>
    </xdr:to>
    <xdr:sp macro="" textlink="">
      <xdr:nvSpPr>
        <xdr:cNvPr id="24" name="Text Box 7">
          <a:extLst>
            <a:ext uri="{FF2B5EF4-FFF2-40B4-BE49-F238E27FC236}">
              <a16:creationId xmlns:a16="http://schemas.microsoft.com/office/drawing/2014/main" id="{A9FE038E-EFFD-4517-875E-06B7407094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38100</xdr:rowOff>
    </xdr:to>
    <xdr:sp macro="" textlink="">
      <xdr:nvSpPr>
        <xdr:cNvPr id="25" name="Text Box 7">
          <a:extLst>
            <a:ext uri="{FF2B5EF4-FFF2-40B4-BE49-F238E27FC236}">
              <a16:creationId xmlns:a16="http://schemas.microsoft.com/office/drawing/2014/main" id="{D90BFF6F-3282-4E07-A6ED-9564D5A963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38100</xdr:rowOff>
    </xdr:to>
    <xdr:sp macro="" textlink="">
      <xdr:nvSpPr>
        <xdr:cNvPr id="26" name="Text Box 7">
          <a:extLst>
            <a:ext uri="{FF2B5EF4-FFF2-40B4-BE49-F238E27FC236}">
              <a16:creationId xmlns:a16="http://schemas.microsoft.com/office/drawing/2014/main" id="{0CF942F1-35CE-4BB3-95A9-615B868A8FC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38100</xdr:rowOff>
    </xdr:to>
    <xdr:sp macro="" textlink="">
      <xdr:nvSpPr>
        <xdr:cNvPr id="27" name="Text Box 7">
          <a:extLst>
            <a:ext uri="{FF2B5EF4-FFF2-40B4-BE49-F238E27FC236}">
              <a16:creationId xmlns:a16="http://schemas.microsoft.com/office/drawing/2014/main" id="{E07833CC-6798-49A6-927A-6DDF2572DEE3}"/>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38100</xdr:rowOff>
    </xdr:to>
    <xdr:sp macro="" textlink="">
      <xdr:nvSpPr>
        <xdr:cNvPr id="28" name="Text Box 7">
          <a:extLst>
            <a:ext uri="{FF2B5EF4-FFF2-40B4-BE49-F238E27FC236}">
              <a16:creationId xmlns:a16="http://schemas.microsoft.com/office/drawing/2014/main" id="{60AE532C-33AC-47B0-8E4E-DDC87C85608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38100</xdr:rowOff>
    </xdr:to>
    <xdr:sp macro="" textlink="">
      <xdr:nvSpPr>
        <xdr:cNvPr id="29" name="Text Box 7">
          <a:extLst>
            <a:ext uri="{FF2B5EF4-FFF2-40B4-BE49-F238E27FC236}">
              <a16:creationId xmlns:a16="http://schemas.microsoft.com/office/drawing/2014/main" id="{5F1C5240-35D2-4B81-BF43-99D166A89AD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34</xdr:row>
      <xdr:rowOff>0</xdr:rowOff>
    </xdr:from>
    <xdr:ext cx="76200" cy="200025"/>
    <xdr:sp macro="" textlink="">
      <xdr:nvSpPr>
        <xdr:cNvPr id="30" name="Text Box 7">
          <a:extLst>
            <a:ext uri="{FF2B5EF4-FFF2-40B4-BE49-F238E27FC236}">
              <a16:creationId xmlns:a16="http://schemas.microsoft.com/office/drawing/2014/main" id="{6684FF50-6DC1-4258-99F3-AB60B386759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31" name="Text Box 7">
          <a:extLst>
            <a:ext uri="{FF2B5EF4-FFF2-40B4-BE49-F238E27FC236}">
              <a16:creationId xmlns:a16="http://schemas.microsoft.com/office/drawing/2014/main" id="{E627EA0E-B3AD-4209-AB8D-0590A59BF6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32" name="Text Box 7">
          <a:extLst>
            <a:ext uri="{FF2B5EF4-FFF2-40B4-BE49-F238E27FC236}">
              <a16:creationId xmlns:a16="http://schemas.microsoft.com/office/drawing/2014/main" id="{070AE089-4214-4DFF-800B-B4BD73BF32F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33" name="Text Box 7">
          <a:extLst>
            <a:ext uri="{FF2B5EF4-FFF2-40B4-BE49-F238E27FC236}">
              <a16:creationId xmlns:a16="http://schemas.microsoft.com/office/drawing/2014/main" id="{0664623F-915E-4BA1-9596-1674412A874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34" name="Text Box 7">
          <a:extLst>
            <a:ext uri="{FF2B5EF4-FFF2-40B4-BE49-F238E27FC236}">
              <a16:creationId xmlns:a16="http://schemas.microsoft.com/office/drawing/2014/main" id="{8E1113B7-3DFA-407C-A5AA-89803D4D40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34</xdr:row>
      <xdr:rowOff>0</xdr:rowOff>
    </xdr:from>
    <xdr:to>
      <xdr:col>6</xdr:col>
      <xdr:colOff>76200</xdr:colOff>
      <xdr:row>35</xdr:row>
      <xdr:rowOff>57150</xdr:rowOff>
    </xdr:to>
    <xdr:sp macro="" textlink="">
      <xdr:nvSpPr>
        <xdr:cNvPr id="35" name="Text Box 7">
          <a:extLst>
            <a:ext uri="{FF2B5EF4-FFF2-40B4-BE49-F238E27FC236}">
              <a16:creationId xmlns:a16="http://schemas.microsoft.com/office/drawing/2014/main" id="{482C60D5-2F09-4E7A-A659-394FB5E47E2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36" name="Text Box 7">
          <a:extLst>
            <a:ext uri="{FF2B5EF4-FFF2-40B4-BE49-F238E27FC236}">
              <a16:creationId xmlns:a16="http://schemas.microsoft.com/office/drawing/2014/main" id="{5D4D65D4-C03F-4E62-9ED4-07F7B76031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37" name="Text Box 7">
          <a:extLst>
            <a:ext uri="{FF2B5EF4-FFF2-40B4-BE49-F238E27FC236}">
              <a16:creationId xmlns:a16="http://schemas.microsoft.com/office/drawing/2014/main" id="{462CE076-5B67-47DA-8887-45B56E35C63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38" name="Text Box 7">
          <a:extLst>
            <a:ext uri="{FF2B5EF4-FFF2-40B4-BE49-F238E27FC236}">
              <a16:creationId xmlns:a16="http://schemas.microsoft.com/office/drawing/2014/main" id="{D8783A74-2672-45E0-8E7D-4F0B77B2C93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39" name="Text Box 7">
          <a:extLst>
            <a:ext uri="{FF2B5EF4-FFF2-40B4-BE49-F238E27FC236}">
              <a16:creationId xmlns:a16="http://schemas.microsoft.com/office/drawing/2014/main" id="{EFCBFFC7-7585-46A3-8B75-FA7E07057E7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40" name="Text Box 7">
          <a:extLst>
            <a:ext uri="{FF2B5EF4-FFF2-40B4-BE49-F238E27FC236}">
              <a16:creationId xmlns:a16="http://schemas.microsoft.com/office/drawing/2014/main" id="{FDBE63B4-16AE-4879-8015-2413A3D3C95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34</xdr:row>
      <xdr:rowOff>0</xdr:rowOff>
    </xdr:from>
    <xdr:ext cx="76200" cy="200025"/>
    <xdr:sp macro="" textlink="">
      <xdr:nvSpPr>
        <xdr:cNvPr id="41" name="Text Box 7">
          <a:extLst>
            <a:ext uri="{FF2B5EF4-FFF2-40B4-BE49-F238E27FC236}">
              <a16:creationId xmlns:a16="http://schemas.microsoft.com/office/drawing/2014/main" id="{47240D0E-BB3C-4A3C-8ED2-B245415BDC3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42" name="Text Box 7">
          <a:extLst>
            <a:ext uri="{FF2B5EF4-FFF2-40B4-BE49-F238E27FC236}">
              <a16:creationId xmlns:a16="http://schemas.microsoft.com/office/drawing/2014/main" id="{2EEFF0FE-D64F-407A-80CA-D80C6BAD90F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43" name="Text Box 7">
          <a:extLst>
            <a:ext uri="{FF2B5EF4-FFF2-40B4-BE49-F238E27FC236}">
              <a16:creationId xmlns:a16="http://schemas.microsoft.com/office/drawing/2014/main" id="{E550F1A3-2FF5-49D8-92EA-3535CDD47B9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44" name="Text Box 7">
          <a:extLst>
            <a:ext uri="{FF2B5EF4-FFF2-40B4-BE49-F238E27FC236}">
              <a16:creationId xmlns:a16="http://schemas.microsoft.com/office/drawing/2014/main" id="{546110AD-8F58-4A92-8F0B-27A000FE70E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45" name="Text Box 7">
          <a:extLst>
            <a:ext uri="{FF2B5EF4-FFF2-40B4-BE49-F238E27FC236}">
              <a16:creationId xmlns:a16="http://schemas.microsoft.com/office/drawing/2014/main" id="{A79E653D-49F5-4B99-81FE-C3B61B54018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2:D22"/>
  <sheetViews>
    <sheetView showGridLines="0" tabSelected="1" workbookViewId="0">
      <selection activeCell="B24" sqref="B24"/>
    </sheetView>
  </sheetViews>
  <sheetFormatPr defaultColWidth="9.1796875" defaultRowHeight="12.5"/>
  <cols>
    <col min="1" max="1" width="3.81640625" customWidth="1"/>
    <col min="2" max="2" width="35.453125" customWidth="1"/>
    <col min="3" max="4" width="20.54296875" customWidth="1"/>
  </cols>
  <sheetData>
    <row r="2" spans="2:4" ht="14">
      <c r="B2" s="3" t="s">
        <v>67</v>
      </c>
    </row>
    <row r="3" spans="2:4">
      <c r="B3" s="4" t="s">
        <v>66</v>
      </c>
    </row>
    <row r="5" spans="2:4" ht="27" customHeight="1">
      <c r="B5" s="9" t="s">
        <v>31</v>
      </c>
      <c r="C5" s="9" t="s">
        <v>32</v>
      </c>
      <c r="D5" s="9" t="s">
        <v>93</v>
      </c>
    </row>
    <row r="6" spans="2:4">
      <c r="B6" s="6" t="s">
        <v>68</v>
      </c>
      <c r="C6" s="7" t="s">
        <v>99</v>
      </c>
      <c r="D6" s="10" t="s">
        <v>96</v>
      </c>
    </row>
    <row r="7" spans="2:4">
      <c r="B7" s="6" t="s">
        <v>69</v>
      </c>
      <c r="C7" s="7" t="s">
        <v>72</v>
      </c>
      <c r="D7" s="10" t="s">
        <v>97</v>
      </c>
    </row>
    <row r="8" spans="2:4">
      <c r="B8" s="6" t="s">
        <v>70</v>
      </c>
      <c r="C8" s="7" t="s">
        <v>71</v>
      </c>
      <c r="D8" s="10" t="s">
        <v>70</v>
      </c>
    </row>
    <row r="9" spans="2:4">
      <c r="B9" s="6" t="s">
        <v>100</v>
      </c>
      <c r="C9" s="7" t="s">
        <v>118</v>
      </c>
      <c r="D9" s="10" t="s">
        <v>98</v>
      </c>
    </row>
    <row r="10" spans="2:4">
      <c r="B10" s="6" t="s">
        <v>3</v>
      </c>
      <c r="C10" s="7" t="s">
        <v>33</v>
      </c>
      <c r="D10" s="10" t="s">
        <v>556</v>
      </c>
    </row>
    <row r="11" spans="2:4">
      <c r="B11" s="6" t="s">
        <v>552</v>
      </c>
      <c r="C11" s="7" t="s">
        <v>551</v>
      </c>
      <c r="D11" s="10" t="s">
        <v>557</v>
      </c>
    </row>
    <row r="12" spans="2:4">
      <c r="B12" s="6" t="s">
        <v>10</v>
      </c>
      <c r="C12" s="7" t="s">
        <v>560</v>
      </c>
      <c r="D12" s="10" t="s">
        <v>558</v>
      </c>
    </row>
    <row r="13" spans="2:4">
      <c r="B13" s="6" t="s">
        <v>530</v>
      </c>
      <c r="C13" s="7" t="s">
        <v>531</v>
      </c>
      <c r="D13" s="10" t="s">
        <v>530</v>
      </c>
    </row>
    <row r="14" spans="2:4">
      <c r="B14" s="6" t="s">
        <v>547</v>
      </c>
      <c r="C14" s="7" t="s">
        <v>546</v>
      </c>
      <c r="D14" s="10" t="s">
        <v>547</v>
      </c>
    </row>
    <row r="15" spans="2:4">
      <c r="B15" s="6" t="s">
        <v>553</v>
      </c>
      <c r="C15" s="7" t="s">
        <v>536</v>
      </c>
      <c r="D15" s="10" t="s">
        <v>553</v>
      </c>
    </row>
    <row r="16" spans="2:4">
      <c r="B16" s="6" t="s">
        <v>534</v>
      </c>
      <c r="C16" s="7" t="s">
        <v>535</v>
      </c>
      <c r="D16" s="10" t="s">
        <v>534</v>
      </c>
    </row>
    <row r="17" spans="2:4">
      <c r="B17" s="6" t="s">
        <v>554</v>
      </c>
      <c r="C17" s="7" t="s">
        <v>561</v>
      </c>
      <c r="D17" s="10" t="s">
        <v>554</v>
      </c>
    </row>
    <row r="18" spans="2:4">
      <c r="B18" s="6" t="s">
        <v>555</v>
      </c>
      <c r="C18" s="7" t="s">
        <v>562</v>
      </c>
      <c r="D18" s="10" t="s">
        <v>555</v>
      </c>
    </row>
    <row r="19" spans="2:4">
      <c r="B19" s="6" t="s">
        <v>559</v>
      </c>
      <c r="C19" s="7" t="s">
        <v>563</v>
      </c>
      <c r="D19" s="10" t="s">
        <v>538</v>
      </c>
    </row>
    <row r="20" spans="2:4">
      <c r="B20" s="6" t="s">
        <v>641</v>
      </c>
      <c r="C20" s="7" t="s">
        <v>642</v>
      </c>
      <c r="D20" s="10" t="s">
        <v>641</v>
      </c>
    </row>
    <row r="21" spans="2:4" ht="150.65" customHeight="1">
      <c r="B21" s="96" t="s">
        <v>132</v>
      </c>
      <c r="C21" s="96"/>
      <c r="D21" s="96"/>
    </row>
    <row r="22" spans="2:4" ht="130.75" customHeight="1">
      <c r="B22" s="96" t="s">
        <v>195</v>
      </c>
      <c r="C22" s="96"/>
      <c r="D22" s="96"/>
    </row>
  </sheetData>
  <mergeCells count="2">
    <mergeCell ref="B21:D21"/>
    <mergeCell ref="B22:D22"/>
  </mergeCells>
  <hyperlinks>
    <hyperlink ref="D7" location="Wskaźniki!A1" display="Wskaźniki" xr:uid="{00000000-0004-0000-0000-000000000000}"/>
    <hyperlink ref="D8" location="Bilans!A1" display="Bilans" xr:uid="{00000000-0004-0000-0000-000001000000}"/>
    <hyperlink ref="D9" location="RZiS!A1" display="RZiS" xr:uid="{00000000-0004-0000-0000-000002000000}"/>
    <hyperlink ref="D6" location="'Wybrane dane'!A1" display="Wybrane dane" xr:uid="{00000000-0004-0000-0000-000003000000}"/>
    <hyperlink ref="C7" location="Wskaźniki!A1" display="Key ratios" xr:uid="{00000000-0004-0000-0000-000004000000}"/>
    <hyperlink ref="C8" location="Bilans!A1" display="Balance sheet" xr:uid="{00000000-0004-0000-0000-000005000000}"/>
    <hyperlink ref="C9" location="RZiS!A1" display="Income statement" xr:uid="{00000000-0004-0000-0000-000006000000}"/>
    <hyperlink ref="C6" location="'Wybrane dane'!A1" display="Wybrane dane" xr:uid="{00000000-0004-0000-0000-000007000000}"/>
    <hyperlink ref="C10" location="Odsetki!A1" display="Net interest income" xr:uid="{00000000-0004-0000-0000-000008000000}"/>
    <hyperlink ref="D10" location="Odsetki!A1" display="Odsetki" xr:uid="{00000000-0004-0000-0000-000009000000}"/>
    <hyperlink ref="C11" location="Prowizje!A1" display="Net fee icome" xr:uid="{00000000-0004-0000-0000-00000A000000}"/>
    <hyperlink ref="D11" location="Prowizje!A1" display="Prowizje" xr:uid="{00000000-0004-0000-0000-00000B000000}"/>
    <hyperlink ref="D12" location="Koszty!A1" display="Koszty" xr:uid="{00000000-0004-0000-0000-00000C000000}"/>
    <hyperlink ref="D13" location="Należności!A1" display="Należności" xr:uid="{00000000-0004-0000-0000-00000D000000}"/>
    <hyperlink ref="D14" location="Należności!B33" display="Kredyty mieszkaniowe" xr:uid="{00000000-0004-0000-0000-00000E000000}"/>
    <hyperlink ref="D15:D18" location="Należności!A1" display="Należności" xr:uid="{00000000-0004-0000-0000-00000F000000}"/>
    <hyperlink ref="D15" location="'Jakość portfela'!A1" display="Jakość portfela" xr:uid="{00000000-0004-0000-0000-000010000000}"/>
    <hyperlink ref="D16" location="Zobowiązania!A1" display="Zobowiązania" xr:uid="{00000000-0004-0000-0000-000011000000}"/>
    <hyperlink ref="D17" location="'Adekwatność kapitałowa'!A1" display="Adekwatność kapitałowa" xr:uid="{00000000-0004-0000-0000-000012000000}"/>
    <hyperlink ref="D18" location="'Skład Grupy Kapitałowej'!A1" display="Skład Grupy" xr:uid="{00000000-0004-0000-0000-000013000000}"/>
    <hyperlink ref="D19" location="'Segmenty działalności'!A1" display="Segmenty działalności" xr:uid="{00000000-0004-0000-0000-000015000000}"/>
    <hyperlink ref="D18:D19" location="'Segmenty działalności'!A1" display="Skład Grupy" xr:uid="{00000000-0004-0000-0000-000016000000}"/>
    <hyperlink ref="C12" location="Koszty!A1" display="G&amp;A Expensenses" xr:uid="{00000000-0004-0000-0000-000017000000}"/>
    <hyperlink ref="C13" location="Należności!A1" display="Receivables" xr:uid="{00000000-0004-0000-0000-000018000000}"/>
    <hyperlink ref="C14" location="Należności!B33" display="Housing loans" xr:uid="{00000000-0004-0000-0000-000019000000}"/>
    <hyperlink ref="C15:C18" location="Należności!A1" display="Należności" xr:uid="{00000000-0004-0000-0000-00001A000000}"/>
    <hyperlink ref="C15" location="'Jakość portfela'!A1" display="Quality of the loan portfolio" xr:uid="{00000000-0004-0000-0000-00001B000000}"/>
    <hyperlink ref="C16" location="Zobowiązania!A1" display="Liabilities" xr:uid="{00000000-0004-0000-0000-00001C000000}"/>
    <hyperlink ref="C17" location="'Adekwatność kapitałowa'!A1" display="Capital Adequacy" xr:uid="{00000000-0004-0000-0000-00001D000000}"/>
    <hyperlink ref="C18" location="'Segmenty działalności'!A1" display="Structure of the Group" xr:uid="{00000000-0004-0000-0000-00001E000000}"/>
    <hyperlink ref="C19" location="'Segmenty działalności'!A1" display="Reporting segments" xr:uid="{00000000-0004-0000-0000-000020000000}"/>
    <hyperlink ref="C18:C19" location="'Segmenty działalności'!A1" display="Skład Grupy" xr:uid="{00000000-0004-0000-0000-000021000000}"/>
    <hyperlink ref="C20" location="Zatrudnienie!A1" display="Reporting segments" xr:uid="{DA0FFFF3-75DB-4640-9EEA-B2263F9B74C5}"/>
    <hyperlink ref="D20" location="Zatrudnienie!A1" display="Zatrudnienie" xr:uid="{B659DE8D-5336-4BB3-9B37-DFAD5980EAE8}"/>
  </hyperlinks>
  <pageMargins left="0.7" right="0.7" top="0.75" bottom="0.75" header="0.3" footer="0.3"/>
  <pageSetup paperSize="9" orientation="portrait" r:id="rId1"/>
  <headerFooter>
    <oddFooter>&amp;L&amp;1#&amp;"Calibri"&amp;10&amp;K000000KLAUZULA POUFNOSCI:  BOŚ Wewnętrzne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AB35"/>
  <sheetViews>
    <sheetView showGridLines="0" zoomScaleNormal="100" workbookViewId="0">
      <selection activeCell="D22" activeCellId="1" sqref="D15 D22"/>
    </sheetView>
  </sheetViews>
  <sheetFormatPr defaultRowHeight="12.5"/>
  <cols>
    <col min="1" max="1" width="6.54296875" customWidth="1"/>
    <col min="2" max="2" width="47.81640625" customWidth="1"/>
    <col min="3" max="3" width="45.1796875" customWidth="1"/>
    <col min="4" max="28" width="15.54296875" customWidth="1"/>
  </cols>
  <sheetData>
    <row r="1" spans="2:28">
      <c r="B1" s="2" t="s">
        <v>94</v>
      </c>
      <c r="C1" s="2" t="s">
        <v>95</v>
      </c>
      <c r="D1" s="2"/>
      <c r="E1" s="2"/>
      <c r="F1" s="2"/>
      <c r="G1" s="2"/>
      <c r="H1" s="2"/>
      <c r="I1" s="2"/>
      <c r="J1" s="2"/>
      <c r="K1" s="2"/>
      <c r="L1" s="2"/>
      <c r="M1" s="2"/>
      <c r="N1" s="2"/>
      <c r="O1" s="2"/>
      <c r="P1" s="2"/>
      <c r="Q1" s="2"/>
      <c r="R1" s="2"/>
      <c r="S1" s="2"/>
    </row>
    <row r="3" spans="2:28" ht="14">
      <c r="B3" s="24" t="s">
        <v>370</v>
      </c>
      <c r="C3" s="24"/>
      <c r="D3" s="24"/>
      <c r="E3" s="24"/>
      <c r="F3" s="24"/>
      <c r="G3" s="24"/>
      <c r="H3" s="24"/>
      <c r="I3" s="24"/>
      <c r="J3" s="24"/>
      <c r="K3" s="24"/>
      <c r="L3" s="24"/>
      <c r="M3" s="24"/>
      <c r="N3" s="24"/>
      <c r="O3" s="24"/>
      <c r="P3" s="24"/>
      <c r="Q3" s="24"/>
      <c r="R3" s="24"/>
      <c r="S3" s="24"/>
    </row>
    <row r="4" spans="2:28">
      <c r="B4" s="4" t="s">
        <v>536</v>
      </c>
      <c r="C4" s="4"/>
      <c r="D4" s="4"/>
      <c r="E4" s="4"/>
      <c r="F4" s="4"/>
      <c r="G4" s="4"/>
      <c r="H4" s="4"/>
      <c r="I4" s="4"/>
      <c r="J4" s="4"/>
      <c r="K4" s="4"/>
      <c r="L4" s="4"/>
      <c r="M4" s="4"/>
      <c r="N4" s="4"/>
      <c r="O4" s="4"/>
      <c r="P4" s="4"/>
      <c r="Q4" s="4"/>
      <c r="R4" s="4"/>
      <c r="S4" s="4"/>
    </row>
    <row r="5" spans="2:28" ht="14.5">
      <c r="B5" s="25"/>
      <c r="C5" s="25"/>
      <c r="D5" s="25"/>
      <c r="E5" s="25"/>
      <c r="F5" s="25"/>
      <c r="G5" s="25"/>
      <c r="H5" s="25"/>
      <c r="I5" s="25"/>
      <c r="J5" s="25"/>
      <c r="K5" s="25"/>
      <c r="L5" s="25"/>
      <c r="M5" s="25"/>
      <c r="N5" s="25"/>
      <c r="O5" s="25"/>
      <c r="P5" s="25"/>
      <c r="Q5" s="25"/>
      <c r="R5" s="25"/>
      <c r="S5" s="25"/>
    </row>
    <row r="6" spans="2:28">
      <c r="B6" s="11" t="s">
        <v>102</v>
      </c>
      <c r="C6" s="11" t="s">
        <v>101</v>
      </c>
      <c r="D6" s="11"/>
      <c r="E6" s="11"/>
      <c r="F6" s="11"/>
      <c r="G6" s="11"/>
      <c r="H6" s="11"/>
      <c r="I6" s="11"/>
      <c r="J6" s="11"/>
      <c r="K6" s="11"/>
      <c r="L6" s="11"/>
      <c r="M6" s="11"/>
      <c r="N6" s="11"/>
      <c r="O6" s="11"/>
      <c r="P6" s="11"/>
      <c r="Q6" s="11"/>
      <c r="R6" s="11"/>
      <c r="S6" s="11"/>
    </row>
    <row r="7" spans="2:28" ht="21.65" customHeight="1">
      <c r="B7" s="26" t="s">
        <v>0</v>
      </c>
      <c r="C7" s="42" t="s">
        <v>55</v>
      </c>
      <c r="D7" s="43" t="s">
        <v>789</v>
      </c>
      <c r="E7" s="43" t="s">
        <v>782</v>
      </c>
      <c r="F7" s="43" t="s">
        <v>777</v>
      </c>
      <c r="G7" s="43" t="s">
        <v>760</v>
      </c>
      <c r="H7" s="43" t="s">
        <v>742</v>
      </c>
      <c r="I7" s="43" t="s">
        <v>726</v>
      </c>
      <c r="J7" s="43" t="s">
        <v>719</v>
      </c>
      <c r="K7" s="43" t="s">
        <v>713</v>
      </c>
      <c r="L7" s="43" t="s">
        <v>709</v>
      </c>
      <c r="M7" s="43" t="s">
        <v>704</v>
      </c>
      <c r="N7" s="43" t="s">
        <v>692</v>
      </c>
      <c r="O7" s="43" t="s">
        <v>681</v>
      </c>
      <c r="P7" s="43" t="s">
        <v>674</v>
      </c>
      <c r="Q7" s="43" t="s">
        <v>671</v>
      </c>
      <c r="R7" s="43" t="s">
        <v>656</v>
      </c>
      <c r="S7" s="43" t="s">
        <v>650</v>
      </c>
      <c r="T7" s="43" t="s">
        <v>566</v>
      </c>
      <c r="U7" s="43" t="s">
        <v>351</v>
      </c>
      <c r="V7" s="43" t="s">
        <v>350</v>
      </c>
      <c r="W7" s="43" t="s">
        <v>349</v>
      </c>
      <c r="X7" s="43" t="s">
        <v>633</v>
      </c>
      <c r="Z7" s="43" t="s">
        <v>348</v>
      </c>
      <c r="AA7" s="43" t="s">
        <v>347</v>
      </c>
      <c r="AB7" s="43" t="s">
        <v>369</v>
      </c>
    </row>
    <row r="8" spans="2:28" ht="15.65" customHeight="1">
      <c r="B8" s="6" t="s">
        <v>368</v>
      </c>
      <c r="C8" s="45" t="s">
        <v>430</v>
      </c>
      <c r="D8" s="28"/>
      <c r="E8" s="28"/>
      <c r="F8" s="28"/>
      <c r="G8" s="28"/>
      <c r="H8" s="28"/>
      <c r="I8" s="28"/>
      <c r="J8" s="28"/>
      <c r="K8" s="28"/>
      <c r="L8" s="28"/>
      <c r="M8" s="28"/>
      <c r="N8" s="28"/>
      <c r="O8" s="28"/>
      <c r="P8" s="28"/>
      <c r="Q8" s="28"/>
      <c r="R8" s="28"/>
      <c r="S8" s="28"/>
      <c r="T8" s="28"/>
      <c r="U8" s="28"/>
      <c r="V8" s="28"/>
      <c r="W8" s="28"/>
      <c r="X8" s="28"/>
      <c r="Z8" s="28"/>
      <c r="AA8" s="28"/>
      <c r="AB8" s="28"/>
    </row>
    <row r="9" spans="2:28" ht="20">
      <c r="B9" s="6" t="s">
        <v>367</v>
      </c>
      <c r="C9" s="45" t="s">
        <v>431</v>
      </c>
      <c r="D9" s="28">
        <v>9852662</v>
      </c>
      <c r="E9" s="28">
        <v>9586895</v>
      </c>
      <c r="F9" s="28">
        <v>9382101</v>
      </c>
      <c r="G9" s="28">
        <v>9214560</v>
      </c>
      <c r="H9" s="28">
        <f>H10+H11</f>
        <v>9262198</v>
      </c>
      <c r="I9" s="28">
        <f>I10+I11</f>
        <v>9287917</v>
      </c>
      <c r="J9" s="28">
        <v>9716976</v>
      </c>
      <c r="K9" s="28">
        <v>10078799</v>
      </c>
      <c r="L9" s="28">
        <v>10205335</v>
      </c>
      <c r="M9" s="28">
        <v>10176579</v>
      </c>
      <c r="N9" s="28">
        <f>N10+N11</f>
        <v>9787060</v>
      </c>
      <c r="O9" s="28">
        <v>9730304</v>
      </c>
      <c r="P9" s="28">
        <f>P10+P11</f>
        <v>9864320</v>
      </c>
      <c r="Q9" s="28">
        <v>10375799</v>
      </c>
      <c r="R9" s="28">
        <f>(R10+R11)</f>
        <v>10972978</v>
      </c>
      <c r="S9" s="28">
        <v>10970332</v>
      </c>
      <c r="T9" s="28">
        <v>11351243</v>
      </c>
      <c r="U9" s="28">
        <v>11146432</v>
      </c>
      <c r="V9" s="28">
        <v>10905040</v>
      </c>
      <c r="W9" s="28">
        <v>10740555</v>
      </c>
      <c r="X9" s="28">
        <v>10864942</v>
      </c>
      <c r="Z9" s="28">
        <v>10983679</v>
      </c>
      <c r="AA9" s="28">
        <v>11128284</v>
      </c>
      <c r="AB9" s="28">
        <v>10314827</v>
      </c>
    </row>
    <row r="10" spans="2:28" ht="21">
      <c r="B10" s="6" t="s">
        <v>366</v>
      </c>
      <c r="C10" s="45" t="s">
        <v>432</v>
      </c>
      <c r="D10" s="28">
        <v>7929338</v>
      </c>
      <c r="E10" s="28">
        <v>7819228</v>
      </c>
      <c r="F10" s="28">
        <v>7436063</v>
      </c>
      <c r="G10" s="28">
        <v>7139892</v>
      </c>
      <c r="H10" s="28">
        <v>7145369</v>
      </c>
      <c r="I10" s="28">
        <v>7316668</v>
      </c>
      <c r="J10" s="28">
        <v>8129055</v>
      </c>
      <c r="K10" s="28">
        <v>8954706</v>
      </c>
      <c r="L10" s="28">
        <v>9127923</v>
      </c>
      <c r="M10" s="28">
        <v>8915035</v>
      </c>
      <c r="N10" s="28">
        <v>8826262</v>
      </c>
      <c r="O10" s="28">
        <v>8717691</v>
      </c>
      <c r="P10" s="28">
        <v>8827267</v>
      </c>
      <c r="Q10" s="28">
        <v>9301183</v>
      </c>
      <c r="R10" s="28">
        <v>9573364</v>
      </c>
      <c r="S10" s="28">
        <v>9273619</v>
      </c>
      <c r="T10" s="28">
        <v>9544498</v>
      </c>
      <c r="U10" s="28">
        <v>9883695</v>
      </c>
      <c r="V10" s="28">
        <v>8581217</v>
      </c>
      <c r="W10" s="28">
        <v>8241235</v>
      </c>
      <c r="X10" s="28">
        <v>8475354</v>
      </c>
      <c r="Z10" s="28">
        <v>8582957</v>
      </c>
      <c r="AA10" s="28">
        <v>8691476</v>
      </c>
      <c r="AB10" s="28">
        <v>8291717</v>
      </c>
    </row>
    <row r="11" spans="2:28" ht="21">
      <c r="B11" s="6" t="s">
        <v>365</v>
      </c>
      <c r="C11" s="45" t="s">
        <v>433</v>
      </c>
      <c r="D11" s="28">
        <v>1923324</v>
      </c>
      <c r="E11" s="28">
        <v>1767667</v>
      </c>
      <c r="F11" s="28">
        <v>1946038</v>
      </c>
      <c r="G11" s="28">
        <v>2074668</v>
      </c>
      <c r="H11" s="28">
        <v>2116829</v>
      </c>
      <c r="I11" s="28">
        <v>1971249</v>
      </c>
      <c r="J11" s="28">
        <v>1587921</v>
      </c>
      <c r="K11" s="28">
        <v>1124093</v>
      </c>
      <c r="L11" s="28">
        <v>1077412</v>
      </c>
      <c r="M11" s="28">
        <v>1261544</v>
      </c>
      <c r="N11" s="28">
        <v>960798</v>
      </c>
      <c r="O11" s="28">
        <v>1012613</v>
      </c>
      <c r="P11" s="28">
        <v>1037053</v>
      </c>
      <c r="Q11" s="28">
        <v>1074616</v>
      </c>
      <c r="R11" s="28">
        <v>1399614</v>
      </c>
      <c r="S11" s="28">
        <v>1696713</v>
      </c>
      <c r="T11" s="28">
        <v>1806745</v>
      </c>
      <c r="U11" s="28">
        <v>1262737</v>
      </c>
      <c r="V11" s="28">
        <v>2323823</v>
      </c>
      <c r="W11" s="28">
        <v>2499320</v>
      </c>
      <c r="X11" s="28">
        <v>2389588</v>
      </c>
      <c r="Z11" s="28">
        <v>2400722</v>
      </c>
      <c r="AA11" s="28">
        <v>2436808</v>
      </c>
      <c r="AB11" s="28">
        <v>2023110</v>
      </c>
    </row>
    <row r="12" spans="2:28" ht="31.5">
      <c r="B12" s="6" t="s">
        <v>364</v>
      </c>
      <c r="C12" s="45" t="s">
        <v>434</v>
      </c>
      <c r="D12" s="28">
        <v>0</v>
      </c>
      <c r="E12" s="28">
        <v>0</v>
      </c>
      <c r="F12" s="28">
        <v>0</v>
      </c>
      <c r="G12" s="28">
        <v>0</v>
      </c>
      <c r="H12" s="28">
        <v>0</v>
      </c>
      <c r="I12" s="28">
        <v>0</v>
      </c>
      <c r="J12" s="28">
        <v>0</v>
      </c>
      <c r="K12" s="28">
        <v>0</v>
      </c>
      <c r="L12" s="28">
        <v>0</v>
      </c>
      <c r="M12" s="28">
        <v>0</v>
      </c>
      <c r="N12" s="28">
        <v>0</v>
      </c>
      <c r="O12" s="28">
        <v>0</v>
      </c>
      <c r="P12" s="28">
        <v>0</v>
      </c>
      <c r="Q12" s="28">
        <v>0</v>
      </c>
      <c r="R12" s="28">
        <v>0</v>
      </c>
      <c r="S12" s="28">
        <v>19958</v>
      </c>
      <c r="T12" s="28">
        <v>16708</v>
      </c>
      <c r="U12" s="28">
        <v>22382</v>
      </c>
      <c r="V12" s="28">
        <v>21849</v>
      </c>
      <c r="W12" s="28">
        <v>19722</v>
      </c>
      <c r="X12" s="28">
        <v>190555</v>
      </c>
      <c r="Z12" s="28">
        <v>337120</v>
      </c>
      <c r="AA12" s="28">
        <v>402594</v>
      </c>
      <c r="AB12" s="28">
        <v>772254</v>
      </c>
    </row>
    <row r="13" spans="2:28" ht="21">
      <c r="B13" s="6" t="s">
        <v>363</v>
      </c>
      <c r="C13" s="45" t="s">
        <v>435</v>
      </c>
      <c r="D13" s="28">
        <v>1419602</v>
      </c>
      <c r="E13" s="28">
        <v>1403196</v>
      </c>
      <c r="F13" s="28">
        <v>1618543</v>
      </c>
      <c r="G13" s="28">
        <v>1699792</v>
      </c>
      <c r="H13" s="28">
        <v>1615876</v>
      </c>
      <c r="I13" s="28">
        <v>1592299</v>
      </c>
      <c r="J13" s="28">
        <v>1639584</v>
      </c>
      <c r="K13" s="28">
        <v>1539105</v>
      </c>
      <c r="L13" s="28">
        <v>1576407</v>
      </c>
      <c r="M13" s="28">
        <v>1522157</v>
      </c>
      <c r="N13" s="28">
        <v>1774897</v>
      </c>
      <c r="O13" s="28">
        <v>1749815</v>
      </c>
      <c r="P13" s="28">
        <v>1783959</v>
      </c>
      <c r="Q13" s="28">
        <v>1813402</v>
      </c>
      <c r="R13" s="28">
        <v>2089979</v>
      </c>
      <c r="S13" s="28">
        <v>1934049</v>
      </c>
      <c r="T13" s="28">
        <v>1689838</v>
      </c>
      <c r="U13" s="28">
        <v>1757830</v>
      </c>
      <c r="V13" s="28">
        <v>1702427</v>
      </c>
      <c r="W13" s="28">
        <v>1705806</v>
      </c>
      <c r="X13" s="28">
        <v>1907440</v>
      </c>
      <c r="Z13" s="28">
        <v>1709690</v>
      </c>
      <c r="AA13" s="28">
        <v>1601327</v>
      </c>
      <c r="AB13" s="28">
        <v>1656193</v>
      </c>
    </row>
    <row r="14" spans="2:28" ht="21">
      <c r="B14" s="6" t="s">
        <v>721</v>
      </c>
      <c r="C14" s="45" t="s">
        <v>734</v>
      </c>
      <c r="D14" s="28">
        <v>100048</v>
      </c>
      <c r="E14" s="28">
        <v>97688</v>
      </c>
      <c r="F14" s="28">
        <v>120723</v>
      </c>
      <c r="G14" s="28">
        <v>120352</v>
      </c>
      <c r="H14" s="28">
        <v>116387</v>
      </c>
      <c r="I14" s="28">
        <v>120998</v>
      </c>
      <c r="J14" s="28">
        <v>128758</v>
      </c>
      <c r="K14" s="28">
        <v>94997</v>
      </c>
      <c r="L14" s="28"/>
      <c r="M14" s="28"/>
      <c r="N14" s="28"/>
      <c r="O14" s="28"/>
      <c r="P14" s="28"/>
      <c r="Q14" s="28"/>
      <c r="R14" s="28"/>
      <c r="S14" s="28"/>
      <c r="T14" s="28"/>
      <c r="U14" s="28"/>
      <c r="V14" s="28"/>
      <c r="W14" s="28"/>
      <c r="X14" s="28"/>
      <c r="Z14" s="28"/>
      <c r="AA14" s="28"/>
      <c r="AB14" s="28"/>
    </row>
    <row r="15" spans="2:28" ht="21">
      <c r="B15" s="6" t="s">
        <v>362</v>
      </c>
      <c r="C15" s="45" t="s">
        <v>436</v>
      </c>
      <c r="D15" s="28">
        <v>11372312</v>
      </c>
      <c r="E15" s="28">
        <v>11087779</v>
      </c>
      <c r="F15" s="28">
        <v>11121367</v>
      </c>
      <c r="G15" s="28">
        <v>11034704</v>
      </c>
      <c r="H15" s="28">
        <f>SUM(H9,H12,H13,H14)</f>
        <v>10994461</v>
      </c>
      <c r="I15" s="28">
        <f>SUM(I9,I12,I13,I14)</f>
        <v>11001214</v>
      </c>
      <c r="J15" s="28">
        <v>11485318</v>
      </c>
      <c r="K15" s="28">
        <v>11712901</v>
      </c>
      <c r="L15" s="28">
        <v>11781742</v>
      </c>
      <c r="M15" s="28">
        <v>11698736</v>
      </c>
      <c r="N15" s="28">
        <f>SUM(N9,N12,N13)</f>
        <v>11561957</v>
      </c>
      <c r="O15" s="28">
        <v>11480119</v>
      </c>
      <c r="P15" s="28">
        <f>SUM(P9,P12,P13)</f>
        <v>11648279</v>
      </c>
      <c r="Q15" s="28">
        <v>12189201</v>
      </c>
      <c r="R15" s="28">
        <f>SUM(R9,R12,R13)</f>
        <v>13062957</v>
      </c>
      <c r="S15" s="28">
        <v>12924339</v>
      </c>
      <c r="T15" s="28">
        <v>13057789</v>
      </c>
      <c r="U15" s="28">
        <v>12926644</v>
      </c>
      <c r="V15" s="28">
        <v>12629316</v>
      </c>
      <c r="W15" s="28">
        <v>12466083</v>
      </c>
      <c r="X15" s="28">
        <f>SUM(X9,X12,X13)</f>
        <v>12962937</v>
      </c>
      <c r="Z15" s="28">
        <v>13030489</v>
      </c>
      <c r="AA15" s="28">
        <v>13132205</v>
      </c>
      <c r="AB15" s="28">
        <v>12743274</v>
      </c>
    </row>
    <row r="16" spans="2:28">
      <c r="B16" s="6" t="s">
        <v>361</v>
      </c>
      <c r="C16" s="45" t="s">
        <v>437</v>
      </c>
      <c r="D16" s="28"/>
      <c r="E16" s="28"/>
      <c r="F16" s="28"/>
      <c r="G16" s="28"/>
      <c r="H16" s="28"/>
      <c r="I16" s="28"/>
      <c r="J16" s="28"/>
      <c r="K16" s="28"/>
      <c r="L16" s="28"/>
      <c r="M16" s="28"/>
      <c r="N16" s="28"/>
      <c r="O16" s="28"/>
      <c r="P16" s="28"/>
      <c r="Q16" s="28"/>
      <c r="R16" s="28"/>
      <c r="S16" s="28"/>
      <c r="T16" s="28"/>
      <c r="U16" s="28"/>
      <c r="V16" s="28"/>
      <c r="W16" s="28"/>
      <c r="X16" s="28"/>
      <c r="Z16" s="28"/>
      <c r="AA16" s="28"/>
      <c r="AB16" s="28"/>
    </row>
    <row r="17" spans="2:28">
      <c r="B17" s="6" t="s">
        <v>360</v>
      </c>
      <c r="C17" s="45" t="s">
        <v>438</v>
      </c>
      <c r="D17" s="28">
        <v>-88255</v>
      </c>
      <c r="E17" s="28">
        <v>-84147</v>
      </c>
      <c r="F17" s="28">
        <v>-79555</v>
      </c>
      <c r="G17" s="28">
        <v>-77321</v>
      </c>
      <c r="H17" s="28">
        <v>-76110</v>
      </c>
      <c r="I17" s="28">
        <v>-70477</v>
      </c>
      <c r="J17" s="28">
        <v>-105382</v>
      </c>
      <c r="K17" s="28">
        <v>-120629</v>
      </c>
      <c r="L17" s="28">
        <v>-123654</v>
      </c>
      <c r="M17" s="28">
        <v>-117170</v>
      </c>
      <c r="N17" s="28">
        <v>-99400</v>
      </c>
      <c r="O17" s="28">
        <v>-99194</v>
      </c>
      <c r="P17" s="28">
        <v>-91368</v>
      </c>
      <c r="Q17" s="28">
        <v>-97079</v>
      </c>
      <c r="R17" s="28">
        <v>-87799</v>
      </c>
      <c r="S17" s="28">
        <v>-89693</v>
      </c>
      <c r="T17" s="28">
        <v>-81917</v>
      </c>
      <c r="U17" s="28">
        <v>-88097</v>
      </c>
      <c r="V17" s="28">
        <v>-84694</v>
      </c>
      <c r="W17" s="28">
        <v>-77140</v>
      </c>
      <c r="X17" s="28">
        <v>-80711</v>
      </c>
      <c r="Z17" s="28">
        <v>-84772</v>
      </c>
      <c r="AA17" s="28">
        <v>-79182</v>
      </c>
      <c r="AB17" s="28">
        <v>-59012</v>
      </c>
    </row>
    <row r="18" spans="2:28">
      <c r="B18" s="6" t="s">
        <v>359</v>
      </c>
      <c r="C18" s="45" t="s">
        <v>439</v>
      </c>
      <c r="D18" s="28">
        <v>-81716</v>
      </c>
      <c r="E18" s="28">
        <v>-88093</v>
      </c>
      <c r="F18" s="28">
        <v>-86985</v>
      </c>
      <c r="G18" s="28">
        <v>-79189</v>
      </c>
      <c r="H18" s="28">
        <v>-82077</v>
      </c>
      <c r="I18" s="28">
        <v>-81286</v>
      </c>
      <c r="J18" s="28">
        <v>-81803</v>
      </c>
      <c r="K18" s="28">
        <v>-58518</v>
      </c>
      <c r="L18" s="28">
        <v>-65598</v>
      </c>
      <c r="M18" s="28">
        <v>-78490</v>
      </c>
      <c r="N18" s="28">
        <v>-49264</v>
      </c>
      <c r="O18" s="28">
        <v>-55318</v>
      </c>
      <c r="P18" s="28">
        <v>-51072</v>
      </c>
      <c r="Q18" s="28">
        <v>-57275</v>
      </c>
      <c r="R18" s="28">
        <v>-68441</v>
      </c>
      <c r="S18" s="28">
        <v>-89197</v>
      </c>
      <c r="T18" s="28">
        <v>-100732</v>
      </c>
      <c r="U18" s="28">
        <v>-80534</v>
      </c>
      <c r="V18" s="28">
        <v>-131586</v>
      </c>
      <c r="W18" s="28">
        <v>-141601</v>
      </c>
      <c r="X18" s="28">
        <v>-128228</v>
      </c>
      <c r="Z18" s="28">
        <v>-126123</v>
      </c>
      <c r="AA18" s="28">
        <v>-124948</v>
      </c>
      <c r="AB18" s="28">
        <v>-107416</v>
      </c>
    </row>
    <row r="19" spans="2:28" ht="21">
      <c r="B19" s="6" t="s">
        <v>736</v>
      </c>
      <c r="C19" s="45" t="s">
        <v>737</v>
      </c>
      <c r="D19" s="28">
        <v>0</v>
      </c>
      <c r="E19" s="28">
        <v>0</v>
      </c>
      <c r="F19" s="28" t="s">
        <v>714</v>
      </c>
      <c r="G19" s="28">
        <v>0</v>
      </c>
      <c r="H19" s="28">
        <v>0</v>
      </c>
      <c r="I19" s="28">
        <v>0</v>
      </c>
      <c r="J19" s="28">
        <v>0</v>
      </c>
      <c r="K19" s="28">
        <v>0</v>
      </c>
      <c r="L19" s="28">
        <v>0</v>
      </c>
      <c r="M19" s="28">
        <v>0</v>
      </c>
      <c r="N19" s="28">
        <v>0</v>
      </c>
      <c r="O19" s="28">
        <v>0</v>
      </c>
      <c r="P19" s="28">
        <v>0</v>
      </c>
      <c r="Q19" s="28" t="s">
        <v>30</v>
      </c>
      <c r="R19" s="28">
        <v>0</v>
      </c>
      <c r="S19" s="28">
        <v>-388</v>
      </c>
      <c r="T19" s="28">
        <v>-344</v>
      </c>
      <c r="U19" s="28">
        <v>-588</v>
      </c>
      <c r="V19" s="28">
        <v>-476</v>
      </c>
      <c r="W19" s="28">
        <v>-464</v>
      </c>
      <c r="X19" s="28">
        <v>-7272</v>
      </c>
      <c r="Z19" s="28">
        <v>-10245</v>
      </c>
      <c r="AA19" s="28">
        <v>-11511</v>
      </c>
      <c r="AB19" s="28">
        <v>-23346</v>
      </c>
    </row>
    <row r="20" spans="2:28" ht="21">
      <c r="B20" s="6" t="s">
        <v>738</v>
      </c>
      <c r="C20" s="45" t="s">
        <v>440</v>
      </c>
      <c r="D20" s="28">
        <v>-733441</v>
      </c>
      <c r="E20" s="28">
        <v>-697947</v>
      </c>
      <c r="F20" s="28">
        <v>-859735</v>
      </c>
      <c r="G20" s="28">
        <v>-841201</v>
      </c>
      <c r="H20" s="28">
        <v>-823733</v>
      </c>
      <c r="I20" s="28">
        <v>-784795</v>
      </c>
      <c r="J20" s="28">
        <v>-787440</v>
      </c>
      <c r="K20" s="28">
        <v>-800179</v>
      </c>
      <c r="L20" s="28">
        <v>-743374</v>
      </c>
      <c r="M20" s="28">
        <v>-722465</v>
      </c>
      <c r="N20" s="28">
        <v>-897904</v>
      </c>
      <c r="O20" s="28">
        <v>-924301</v>
      </c>
      <c r="P20" s="28">
        <v>-976323</v>
      </c>
      <c r="Q20" s="28">
        <v>-954890</v>
      </c>
      <c r="R20" s="28">
        <v>-1110823</v>
      </c>
      <c r="S20" s="28">
        <v>-1075522</v>
      </c>
      <c r="T20" s="28">
        <v>-984840</v>
      </c>
      <c r="U20" s="28">
        <v>-953407</v>
      </c>
      <c r="V20" s="28">
        <v>-930114</v>
      </c>
      <c r="W20" s="28">
        <v>-886231</v>
      </c>
      <c r="X20" s="28">
        <v>-1032317</v>
      </c>
      <c r="Z20" s="28">
        <v>-981869</v>
      </c>
      <c r="AA20" s="28">
        <v>-955372</v>
      </c>
      <c r="AB20" s="28">
        <v>-853659</v>
      </c>
    </row>
    <row r="21" spans="2:28" ht="21">
      <c r="B21" s="6" t="s">
        <v>728</v>
      </c>
      <c r="C21" s="45" t="s">
        <v>735</v>
      </c>
      <c r="D21" s="28">
        <v>11719</v>
      </c>
      <c r="E21" s="28">
        <v>13265</v>
      </c>
      <c r="F21" s="28">
        <v>13017</v>
      </c>
      <c r="G21" s="28">
        <v>5935</v>
      </c>
      <c r="H21" s="28">
        <v>4708</v>
      </c>
      <c r="I21" s="28">
        <v>5971</v>
      </c>
      <c r="J21" s="28"/>
      <c r="K21" s="28"/>
      <c r="L21" s="28"/>
      <c r="M21" s="28"/>
      <c r="N21" s="28"/>
      <c r="O21" s="28"/>
      <c r="P21" s="28"/>
      <c r="Q21" s="28"/>
      <c r="R21" s="28"/>
      <c r="S21" s="28"/>
      <c r="T21" s="28"/>
      <c r="U21" s="28"/>
      <c r="V21" s="28"/>
      <c r="W21" s="28"/>
      <c r="X21" s="28"/>
      <c r="Z21" s="28"/>
      <c r="AA21" s="28"/>
      <c r="AB21" s="28"/>
    </row>
    <row r="22" spans="2:28">
      <c r="B22" s="6" t="s">
        <v>358</v>
      </c>
      <c r="C22" s="45" t="s">
        <v>441</v>
      </c>
      <c r="D22" s="28">
        <v>-891693</v>
      </c>
      <c r="E22" s="28">
        <v>-856922</v>
      </c>
      <c r="F22" s="28">
        <v>-1013258</v>
      </c>
      <c r="G22" s="28">
        <v>-991776</v>
      </c>
      <c r="H22" s="28">
        <f>SUM(H17,H18,H19,H20,H21)</f>
        <v>-977212</v>
      </c>
      <c r="I22" s="28">
        <v>-930587</v>
      </c>
      <c r="J22" s="28">
        <v>-966848</v>
      </c>
      <c r="K22" s="28">
        <v>-958086</v>
      </c>
      <c r="L22" s="28">
        <v>-932626</v>
      </c>
      <c r="M22" s="28">
        <v>-918125</v>
      </c>
      <c r="N22" s="28">
        <f>SUM(N17,N18,N19,N20)</f>
        <v>-1046568</v>
      </c>
      <c r="O22" s="28">
        <v>-1078813</v>
      </c>
      <c r="P22" s="28">
        <f>SUM(P17,P18,P19,P20)</f>
        <v>-1118763</v>
      </c>
      <c r="Q22" s="28">
        <v>-1109244</v>
      </c>
      <c r="R22" s="28">
        <f>SUM(R17,R18,R19,R20)</f>
        <v>-1267063</v>
      </c>
      <c r="S22" s="28">
        <v>-1254800</v>
      </c>
      <c r="T22" s="28">
        <v>-1167833</v>
      </c>
      <c r="U22" s="28">
        <v>-1122626</v>
      </c>
      <c r="V22" s="28">
        <v>-1146870</v>
      </c>
      <c r="W22" s="28">
        <v>-1105436</v>
      </c>
      <c r="X22" s="28">
        <f>SUM(X17,X18,X19,X20)</f>
        <v>-1248528</v>
      </c>
      <c r="Z22" s="28">
        <v>-1203009</v>
      </c>
      <c r="AA22" s="28">
        <v>-1171013</v>
      </c>
      <c r="AB22" s="28">
        <v>-1043433</v>
      </c>
    </row>
    <row r="23" spans="2:28" ht="21">
      <c r="B23" s="6" t="s">
        <v>357</v>
      </c>
      <c r="C23" s="45" t="s">
        <v>442</v>
      </c>
      <c r="D23" s="28">
        <v>10480619</v>
      </c>
      <c r="E23" s="28">
        <v>10230857</v>
      </c>
      <c r="F23" s="28">
        <v>10108109</v>
      </c>
      <c r="G23" s="28">
        <v>10042928</v>
      </c>
      <c r="H23" s="28">
        <f>H15+H22</f>
        <v>10017249</v>
      </c>
      <c r="I23" s="28">
        <v>10070627</v>
      </c>
      <c r="J23" s="28">
        <v>10518470</v>
      </c>
      <c r="K23" s="28">
        <v>10754815</v>
      </c>
      <c r="L23" s="28">
        <v>10849116</v>
      </c>
      <c r="M23" s="28">
        <v>10780611</v>
      </c>
      <c r="N23" s="28">
        <f>N15+N22</f>
        <v>10515389</v>
      </c>
      <c r="O23" s="28">
        <v>10401306</v>
      </c>
      <c r="P23" s="28">
        <f>P15+P22</f>
        <v>10529516</v>
      </c>
      <c r="Q23" s="28">
        <v>11079957</v>
      </c>
      <c r="R23" s="28">
        <f>R15+R22</f>
        <v>11795894</v>
      </c>
      <c r="S23" s="28">
        <v>11669539</v>
      </c>
      <c r="T23" s="28">
        <v>11889956</v>
      </c>
      <c r="U23" s="28">
        <v>11804018</v>
      </c>
      <c r="V23" s="28">
        <v>11482446</v>
      </c>
      <c r="W23" s="28">
        <v>11360647</v>
      </c>
      <c r="X23" s="28">
        <f>X15+X22</f>
        <v>11714409</v>
      </c>
      <c r="Z23" s="28">
        <v>11827480</v>
      </c>
      <c r="AA23" s="28">
        <v>11961192</v>
      </c>
      <c r="AB23" s="28">
        <v>11699841</v>
      </c>
    </row>
    <row r="24" spans="2:28" ht="21">
      <c r="B24" s="6" t="s">
        <v>356</v>
      </c>
      <c r="C24" s="45" t="s">
        <v>443</v>
      </c>
      <c r="D24" s="28"/>
      <c r="E24" s="28"/>
      <c r="F24" s="28"/>
      <c r="G24" s="28"/>
      <c r="H24" s="28"/>
      <c r="I24" s="28"/>
      <c r="J24" s="28"/>
      <c r="K24" s="28"/>
      <c r="L24" s="28"/>
      <c r="M24" s="28"/>
      <c r="N24" s="28"/>
      <c r="O24" s="28"/>
      <c r="P24" s="28"/>
      <c r="Q24" s="28"/>
      <c r="R24" s="28"/>
      <c r="S24" s="28"/>
      <c r="T24" s="28"/>
      <c r="U24" s="28"/>
      <c r="V24" s="28"/>
      <c r="W24" s="28"/>
      <c r="X24" s="28"/>
      <c r="Z24" s="28"/>
      <c r="AA24" s="28"/>
      <c r="AB24" s="28"/>
    </row>
    <row r="25" spans="2:28">
      <c r="B25" s="6" t="s">
        <v>355</v>
      </c>
      <c r="C25" s="45" t="s">
        <v>444</v>
      </c>
      <c r="D25" s="28">
        <v>0</v>
      </c>
      <c r="E25" s="28">
        <v>0</v>
      </c>
      <c r="F25" s="28">
        <v>2</v>
      </c>
      <c r="G25" s="28">
        <v>7</v>
      </c>
      <c r="H25" s="28">
        <v>16</v>
      </c>
      <c r="I25" s="28">
        <v>32</v>
      </c>
      <c r="J25" s="28">
        <v>50</v>
      </c>
      <c r="K25" s="28">
        <v>72</v>
      </c>
      <c r="L25" s="28">
        <v>99</v>
      </c>
      <c r="M25" s="28">
        <v>139</v>
      </c>
      <c r="N25" s="28">
        <v>174</v>
      </c>
      <c r="O25" s="28">
        <v>215</v>
      </c>
      <c r="P25" s="28">
        <v>271</v>
      </c>
      <c r="Q25" s="28">
        <v>3050</v>
      </c>
      <c r="R25" s="28">
        <v>5809</v>
      </c>
      <c r="S25" s="28">
        <v>8534</v>
      </c>
      <c r="T25" s="28">
        <v>11314</v>
      </c>
      <c r="U25" s="28">
        <v>14111</v>
      </c>
      <c r="V25" s="28">
        <v>17038</v>
      </c>
      <c r="W25" s="28">
        <v>19839</v>
      </c>
      <c r="X25" s="28">
        <v>22688</v>
      </c>
      <c r="Z25" s="28">
        <v>25514</v>
      </c>
      <c r="AA25" s="28">
        <v>38285</v>
      </c>
      <c r="AB25" s="28">
        <v>104653</v>
      </c>
    </row>
    <row r="26" spans="2:28" ht="21">
      <c r="B26" s="6" t="s">
        <v>354</v>
      </c>
      <c r="C26" s="45" t="s">
        <v>445</v>
      </c>
      <c r="D26" s="28">
        <v>0</v>
      </c>
      <c r="E26" s="28">
        <v>0</v>
      </c>
      <c r="F26" s="28">
        <v>2</v>
      </c>
      <c r="G26" s="28">
        <v>7</v>
      </c>
      <c r="H26" s="28">
        <f>H25</f>
        <v>16</v>
      </c>
      <c r="I26" s="28">
        <v>32</v>
      </c>
      <c r="J26" s="28">
        <v>50</v>
      </c>
      <c r="K26" s="28">
        <v>72</v>
      </c>
      <c r="L26" s="28">
        <v>99</v>
      </c>
      <c r="M26" s="28">
        <v>139</v>
      </c>
      <c r="N26" s="28">
        <f>N25</f>
        <v>174</v>
      </c>
      <c r="O26" s="28">
        <v>215</v>
      </c>
      <c r="P26" s="28">
        <f>P25</f>
        <v>271</v>
      </c>
      <c r="Q26" s="28">
        <v>3050</v>
      </c>
      <c r="R26" s="28">
        <f>R25</f>
        <v>5809</v>
      </c>
      <c r="S26" s="28">
        <v>8534</v>
      </c>
      <c r="T26" s="28">
        <v>11314</v>
      </c>
      <c r="U26" s="28">
        <v>14111</v>
      </c>
      <c r="V26" s="28">
        <v>17038</v>
      </c>
      <c r="W26" s="28">
        <v>19839</v>
      </c>
      <c r="X26" s="28">
        <f>X25</f>
        <v>22688</v>
      </c>
      <c r="Z26" s="28">
        <v>25514</v>
      </c>
      <c r="AA26" s="28">
        <v>38285</v>
      </c>
      <c r="AB26" s="28">
        <v>104653</v>
      </c>
    </row>
    <row r="27" spans="2:28">
      <c r="B27" s="6" t="s">
        <v>331</v>
      </c>
      <c r="C27" s="45" t="s">
        <v>446</v>
      </c>
      <c r="D27" s="28">
        <v>24806</v>
      </c>
      <c r="E27" s="28">
        <v>22161</v>
      </c>
      <c r="F27" s="28">
        <v>23449</v>
      </c>
      <c r="G27" s="28">
        <v>25463</v>
      </c>
      <c r="H27" s="28">
        <v>26335</v>
      </c>
      <c r="I27" s="28">
        <v>27862</v>
      </c>
      <c r="J27" s="28">
        <v>31048</v>
      </c>
      <c r="K27" s="28">
        <v>31784</v>
      </c>
      <c r="L27" s="28">
        <v>34744</v>
      </c>
      <c r="M27" s="28">
        <v>34296</v>
      </c>
      <c r="N27" s="28">
        <v>3495</v>
      </c>
      <c r="O27" s="28">
        <v>34312</v>
      </c>
      <c r="P27" s="28">
        <v>36100</v>
      </c>
      <c r="Q27" s="28">
        <v>36251</v>
      </c>
      <c r="R27" s="28">
        <v>33712</v>
      </c>
      <c r="S27" s="28">
        <v>31550</v>
      </c>
      <c r="T27" s="28">
        <v>29856</v>
      </c>
      <c r="U27" s="28">
        <v>32768</v>
      </c>
      <c r="V27" s="28">
        <v>36839</v>
      </c>
      <c r="W27" s="28">
        <v>27623</v>
      </c>
      <c r="X27" s="28">
        <v>29219</v>
      </c>
      <c r="Z27" s="28">
        <v>31704</v>
      </c>
      <c r="AA27" s="28">
        <v>4317</v>
      </c>
      <c r="AB27" s="28">
        <v>5023</v>
      </c>
    </row>
    <row r="28" spans="2:28">
      <c r="B28" s="6" t="s">
        <v>330</v>
      </c>
      <c r="C28" s="45" t="s">
        <v>447</v>
      </c>
      <c r="D28" s="28">
        <v>7317</v>
      </c>
      <c r="E28" s="28">
        <v>15225</v>
      </c>
      <c r="F28" s="28">
        <v>4949</v>
      </c>
      <c r="G28" s="28">
        <v>6225</v>
      </c>
      <c r="H28" s="28">
        <v>9190</v>
      </c>
      <c r="I28" s="28">
        <v>6114</v>
      </c>
      <c r="J28" s="28">
        <v>5812</v>
      </c>
      <c r="K28" s="28">
        <v>4772</v>
      </c>
      <c r="L28" s="28">
        <v>8790</v>
      </c>
      <c r="M28" s="28">
        <v>4215</v>
      </c>
      <c r="N28" s="28">
        <v>38684</v>
      </c>
      <c r="O28" s="28">
        <v>6055</v>
      </c>
      <c r="P28" s="28">
        <v>6416</v>
      </c>
      <c r="Q28" s="28">
        <v>6569</v>
      </c>
      <c r="R28" s="28">
        <v>4849</v>
      </c>
      <c r="S28" s="28">
        <v>4331</v>
      </c>
      <c r="T28" s="28">
        <v>6199</v>
      </c>
      <c r="U28" s="28">
        <v>4750</v>
      </c>
      <c r="V28" s="28">
        <v>2910</v>
      </c>
      <c r="W28" s="28">
        <v>3122</v>
      </c>
      <c r="X28" s="28">
        <v>3254</v>
      </c>
      <c r="Z28" s="28">
        <v>2599</v>
      </c>
      <c r="AA28" s="28" t="s">
        <v>353</v>
      </c>
      <c r="AB28" s="28">
        <v>10</v>
      </c>
    </row>
    <row r="29" spans="2:28">
      <c r="B29" s="6" t="s">
        <v>352</v>
      </c>
      <c r="C29" s="45" t="s">
        <v>448</v>
      </c>
      <c r="D29" s="28">
        <v>10512742</v>
      </c>
      <c r="E29" s="28">
        <v>10268243</v>
      </c>
      <c r="F29" s="28">
        <v>10136509</v>
      </c>
      <c r="G29" s="28">
        <v>10074623</v>
      </c>
      <c r="H29" s="28">
        <f>H23+H26+H27+H28</f>
        <v>10052790</v>
      </c>
      <c r="I29" s="28">
        <v>10104635</v>
      </c>
      <c r="J29" s="28">
        <v>10555380</v>
      </c>
      <c r="K29" s="28">
        <v>10791443</v>
      </c>
      <c r="L29" s="28">
        <v>10892749</v>
      </c>
      <c r="M29" s="28">
        <v>10819261</v>
      </c>
      <c r="N29" s="28">
        <f>N23+N26+N27+N28</f>
        <v>10557742</v>
      </c>
      <c r="O29" s="28">
        <v>10441888</v>
      </c>
      <c r="P29" s="28">
        <f>P23+P26+P27+P28</f>
        <v>10572303</v>
      </c>
      <c r="Q29" s="28">
        <v>11125827</v>
      </c>
      <c r="R29" s="28">
        <f>R23+R26+R27+R28</f>
        <v>11840264</v>
      </c>
      <c r="S29" s="28">
        <v>11713954</v>
      </c>
      <c r="T29" s="28">
        <v>11937325</v>
      </c>
      <c r="U29" s="28">
        <v>11855647</v>
      </c>
      <c r="V29" s="28">
        <v>11539233</v>
      </c>
      <c r="W29" s="28">
        <v>11411231</v>
      </c>
      <c r="X29" s="28">
        <f>X23+X26+X27+X28</f>
        <v>11769570</v>
      </c>
      <c r="Z29" s="28">
        <v>11887297</v>
      </c>
      <c r="AA29" s="28">
        <v>12003794</v>
      </c>
      <c r="AB29" s="28">
        <v>11809527</v>
      </c>
    </row>
    <row r="30" spans="2:28">
      <c r="T30" s="28"/>
      <c r="U30" s="28"/>
      <c r="V30" s="28"/>
      <c r="W30" s="28"/>
      <c r="Z30" s="28"/>
      <c r="AA30" s="28"/>
      <c r="AB30" s="28"/>
    </row>
    <row r="31" spans="2:28">
      <c r="T31" s="28"/>
    </row>
    <row r="32" spans="2:28">
      <c r="T32" s="28"/>
    </row>
    <row r="33" spans="4:28">
      <c r="T33" s="28"/>
    </row>
    <row r="34" spans="4:28">
      <c r="D34" s="94"/>
      <c r="E34" s="94"/>
      <c r="F34" s="94"/>
      <c r="G34" s="93"/>
      <c r="H34" s="93"/>
      <c r="I34" s="93"/>
      <c r="J34" s="93"/>
      <c r="K34" s="93"/>
      <c r="L34" s="93"/>
      <c r="M34" s="93"/>
      <c r="N34" s="93"/>
      <c r="O34" s="93"/>
      <c r="P34" s="93"/>
      <c r="Q34" s="93"/>
      <c r="R34" s="93"/>
      <c r="S34" s="93"/>
      <c r="T34" s="93"/>
      <c r="U34" s="93"/>
      <c r="V34" s="93"/>
      <c r="W34" s="93"/>
      <c r="X34" s="93"/>
      <c r="Y34" s="93"/>
      <c r="Z34" s="93"/>
      <c r="AA34" s="93"/>
      <c r="AB34" s="93"/>
    </row>
    <row r="35" spans="4:28">
      <c r="T35" s="28"/>
    </row>
  </sheetData>
  <phoneticPr fontId="78" type="noConversion"/>
  <hyperlinks>
    <hyperlink ref="B1" location="'Spis treści'!A1" display="Powrót do spisu treści" xr:uid="{00000000-0004-0000-0900-000000000000}"/>
    <hyperlink ref="C1" location="'Spis treści'!A1" display="Back to table of contents" xr:uid="{00000000-0004-0000-09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AB21"/>
  <sheetViews>
    <sheetView showGridLines="0" zoomScaleNormal="100" workbookViewId="0">
      <selection activeCell="F30" sqref="F30"/>
    </sheetView>
  </sheetViews>
  <sheetFormatPr defaultRowHeight="12.5"/>
  <cols>
    <col min="1" max="1" width="6.1796875" customWidth="1"/>
    <col min="2" max="2" width="33.453125" customWidth="1"/>
    <col min="3" max="12" width="32.453125" customWidth="1"/>
    <col min="13" max="13" width="25.81640625" customWidth="1"/>
    <col min="14" max="14" width="20.453125" customWidth="1"/>
    <col min="15" max="15" width="17.453125" customWidth="1"/>
    <col min="16" max="16" width="13.1796875" customWidth="1"/>
    <col min="17" max="17" width="14.54296875" customWidth="1"/>
    <col min="18" max="18" width="12.1796875" customWidth="1"/>
    <col min="19" max="19" width="10.81640625" customWidth="1"/>
    <col min="20" max="20" width="11.453125" customWidth="1"/>
    <col min="21" max="21" width="11.81640625" customWidth="1"/>
    <col min="22" max="22" width="10.81640625" customWidth="1"/>
    <col min="23" max="23" width="11.1796875" customWidth="1"/>
    <col min="25" max="26" width="10.1796875" customWidth="1"/>
    <col min="27" max="27" width="10.453125" customWidth="1"/>
  </cols>
  <sheetData>
    <row r="1" spans="2:28">
      <c r="B1" s="2" t="s">
        <v>94</v>
      </c>
      <c r="C1" s="2" t="s">
        <v>95</v>
      </c>
      <c r="D1" s="2"/>
      <c r="E1" s="2"/>
      <c r="F1" s="2"/>
      <c r="G1" s="2"/>
      <c r="H1" s="2"/>
      <c r="I1" s="2"/>
      <c r="J1" s="2"/>
      <c r="K1" s="2"/>
      <c r="L1" s="2"/>
      <c r="M1" s="2"/>
      <c r="N1" s="2"/>
      <c r="O1" s="2"/>
      <c r="P1" s="2"/>
      <c r="Q1" s="2"/>
      <c r="R1" s="2"/>
    </row>
    <row r="3" spans="2:28" ht="14">
      <c r="B3" s="24" t="s">
        <v>534</v>
      </c>
      <c r="C3" s="24"/>
      <c r="D3" s="24"/>
      <c r="E3" s="24"/>
      <c r="F3" s="24"/>
      <c r="G3" s="24"/>
      <c r="H3" s="24"/>
      <c r="I3" s="24"/>
      <c r="J3" s="24"/>
      <c r="K3" s="24"/>
      <c r="L3" s="24"/>
      <c r="M3" s="24"/>
      <c r="N3" s="24"/>
      <c r="O3" s="24"/>
      <c r="P3" s="24"/>
      <c r="Q3" s="24"/>
      <c r="R3" s="24"/>
    </row>
    <row r="4" spans="2:28">
      <c r="B4" s="4" t="s">
        <v>535</v>
      </c>
      <c r="C4" s="4"/>
      <c r="D4" s="4"/>
      <c r="E4" s="4"/>
      <c r="F4" s="4"/>
      <c r="G4" s="4"/>
      <c r="H4" s="4"/>
      <c r="I4" s="4"/>
      <c r="J4" s="4"/>
      <c r="K4" s="4"/>
      <c r="L4" s="4"/>
      <c r="M4" s="4"/>
      <c r="N4" s="4"/>
      <c r="O4" s="4"/>
      <c r="P4" s="4"/>
      <c r="Q4" s="4"/>
      <c r="R4" s="4"/>
    </row>
    <row r="5" spans="2:28" ht="14.5">
      <c r="B5" s="25"/>
      <c r="C5" s="25"/>
      <c r="D5" s="25"/>
      <c r="E5" s="25"/>
      <c r="F5" s="25"/>
      <c r="G5" s="25"/>
      <c r="H5" s="25"/>
      <c r="I5" s="25"/>
      <c r="J5" s="25"/>
      <c r="K5" s="25"/>
      <c r="L5" s="25"/>
      <c r="M5" s="25"/>
      <c r="N5" s="25"/>
      <c r="O5" s="25"/>
      <c r="P5" s="25"/>
      <c r="Q5" s="25"/>
      <c r="R5" s="25"/>
    </row>
    <row r="6" spans="2:28">
      <c r="B6" s="11" t="s">
        <v>102</v>
      </c>
      <c r="C6" s="11" t="s">
        <v>101</v>
      </c>
      <c r="D6" s="11"/>
      <c r="E6" s="11"/>
      <c r="F6" s="11"/>
      <c r="G6" s="11"/>
      <c r="H6" s="11"/>
      <c r="I6" s="11"/>
      <c r="J6" s="11"/>
      <c r="K6" s="11"/>
      <c r="L6" s="11"/>
      <c r="M6" s="11"/>
      <c r="N6" s="11"/>
      <c r="O6" s="11"/>
      <c r="P6" s="11"/>
      <c r="Q6" s="11"/>
      <c r="R6" s="11"/>
    </row>
    <row r="7" spans="2:28">
      <c r="B7" s="26" t="s">
        <v>0</v>
      </c>
      <c r="C7" s="26" t="s">
        <v>55</v>
      </c>
      <c r="D7" s="71" t="s">
        <v>748</v>
      </c>
      <c r="E7" s="71" t="s">
        <v>783</v>
      </c>
      <c r="F7" s="71" t="s">
        <v>778</v>
      </c>
      <c r="G7" s="71" t="s">
        <v>766</v>
      </c>
      <c r="H7" s="71" t="s">
        <v>748</v>
      </c>
      <c r="I7" s="71" t="s">
        <v>727</v>
      </c>
      <c r="J7" s="71" t="s">
        <v>720</v>
      </c>
      <c r="K7" s="71" t="s">
        <v>715</v>
      </c>
      <c r="L7" s="71">
        <v>45382</v>
      </c>
      <c r="M7" s="71">
        <v>45291</v>
      </c>
      <c r="N7" s="71">
        <v>45199</v>
      </c>
      <c r="O7" s="71" t="s">
        <v>684</v>
      </c>
      <c r="P7" s="71">
        <v>45016</v>
      </c>
      <c r="Q7" s="71">
        <v>44926</v>
      </c>
      <c r="R7" s="71">
        <v>44834</v>
      </c>
      <c r="S7" s="71" t="s">
        <v>649</v>
      </c>
      <c r="T7" s="43" t="s">
        <v>571</v>
      </c>
      <c r="U7" s="43" t="s">
        <v>328</v>
      </c>
      <c r="V7" s="43" t="s">
        <v>350</v>
      </c>
      <c r="W7" s="55">
        <v>44377</v>
      </c>
      <c r="X7" s="55" t="s">
        <v>633</v>
      </c>
      <c r="Z7" s="43" t="s">
        <v>326</v>
      </c>
      <c r="AA7" s="43" t="s">
        <v>384</v>
      </c>
      <c r="AB7" s="43" t="s">
        <v>369</v>
      </c>
    </row>
    <row r="8" spans="2:28">
      <c r="B8" s="6" t="s">
        <v>757</v>
      </c>
      <c r="C8" s="45" t="s">
        <v>750</v>
      </c>
      <c r="D8" s="28">
        <v>12748594</v>
      </c>
      <c r="E8" s="28">
        <v>12965913</v>
      </c>
      <c r="F8" s="28">
        <v>12881476</v>
      </c>
      <c r="G8" s="28">
        <v>12196517</v>
      </c>
      <c r="H8" s="28">
        <f>+H9+H10</f>
        <v>11630355</v>
      </c>
      <c r="I8" s="28">
        <v>10964372</v>
      </c>
      <c r="J8" s="28">
        <v>10418794</v>
      </c>
      <c r="K8" s="28">
        <v>10350013</v>
      </c>
      <c r="L8" s="28">
        <v>10353854</v>
      </c>
      <c r="M8" s="28">
        <v>10669066</v>
      </c>
      <c r="N8" s="28">
        <f>+N9+N10</f>
        <v>10934519</v>
      </c>
      <c r="O8" s="28">
        <f>+O9+O10</f>
        <v>10846219</v>
      </c>
      <c r="P8" s="28">
        <v>10383805</v>
      </c>
      <c r="Q8" s="28">
        <v>10120218</v>
      </c>
      <c r="R8" s="28">
        <f>+R9+R10</f>
        <v>9850524</v>
      </c>
      <c r="S8" s="28">
        <f>+S9+S10</f>
        <v>11611565</v>
      </c>
      <c r="T8" s="28">
        <v>9084213</v>
      </c>
      <c r="U8" s="28">
        <v>8515701</v>
      </c>
      <c r="V8" s="28">
        <v>8594426</v>
      </c>
      <c r="W8" s="28">
        <v>8799388</v>
      </c>
      <c r="X8" s="28">
        <v>9156240</v>
      </c>
      <c r="Z8" s="28">
        <v>9380943</v>
      </c>
      <c r="AA8" s="28">
        <v>8891460</v>
      </c>
      <c r="AB8" s="28">
        <v>8825702</v>
      </c>
    </row>
    <row r="9" spans="2:28" ht="13.4" customHeight="1">
      <c r="B9" s="6" t="s">
        <v>383</v>
      </c>
      <c r="C9" s="45" t="s">
        <v>381</v>
      </c>
      <c r="D9" s="28">
        <v>5689494</v>
      </c>
      <c r="E9" s="28">
        <v>5809436</v>
      </c>
      <c r="F9" s="28">
        <v>5570279</v>
      </c>
      <c r="G9" s="28">
        <v>5057778</v>
      </c>
      <c r="H9" s="28">
        <v>4924772</v>
      </c>
      <c r="I9" s="28">
        <v>4946925</v>
      </c>
      <c r="J9" s="28">
        <v>4957563</v>
      </c>
      <c r="K9" s="28">
        <v>4800367</v>
      </c>
      <c r="L9" s="28">
        <v>4511829</v>
      </c>
      <c r="M9" s="28">
        <v>4624837</v>
      </c>
      <c r="N9" s="28">
        <v>4261025</v>
      </c>
      <c r="O9" s="28">
        <v>4311324</v>
      </c>
      <c r="P9" s="28">
        <v>4469794</v>
      </c>
      <c r="Q9" s="28">
        <v>4270044</v>
      </c>
      <c r="R9" s="28">
        <v>4259375</v>
      </c>
      <c r="S9" s="28">
        <v>3882629</v>
      </c>
      <c r="T9" s="28">
        <v>4543901</v>
      </c>
      <c r="U9" s="28">
        <v>4942698</v>
      </c>
      <c r="V9" s="28">
        <v>4981522</v>
      </c>
      <c r="W9" s="28">
        <v>4957080</v>
      </c>
      <c r="X9" s="28">
        <v>5017465</v>
      </c>
      <c r="Z9" s="28">
        <v>5206561</v>
      </c>
      <c r="AA9" s="28">
        <v>3967906</v>
      </c>
      <c r="AB9" s="28">
        <v>3983914</v>
      </c>
    </row>
    <row r="10" spans="2:28">
      <c r="B10" s="6" t="s">
        <v>380</v>
      </c>
      <c r="C10" s="45" t="s">
        <v>379</v>
      </c>
      <c r="D10" s="28">
        <v>7059100</v>
      </c>
      <c r="E10" s="28">
        <v>7156477</v>
      </c>
      <c r="F10" s="28">
        <v>7311197</v>
      </c>
      <c r="G10" s="28">
        <v>7138739</v>
      </c>
      <c r="H10" s="28">
        <v>6705583</v>
      </c>
      <c r="I10" s="28">
        <v>6017447</v>
      </c>
      <c r="J10" s="28">
        <v>5461231</v>
      </c>
      <c r="K10" s="28">
        <v>5549646</v>
      </c>
      <c r="L10" s="28">
        <v>5842025</v>
      </c>
      <c r="M10" s="28">
        <v>6044229</v>
      </c>
      <c r="N10" s="28">
        <v>6673494</v>
      </c>
      <c r="O10" s="28">
        <v>6534895</v>
      </c>
      <c r="P10" s="28">
        <v>5914011</v>
      </c>
      <c r="Q10" s="28">
        <v>5850174</v>
      </c>
      <c r="R10" s="28">
        <v>5591149</v>
      </c>
      <c r="S10" s="28">
        <v>7728936</v>
      </c>
      <c r="T10" s="28">
        <v>4540312</v>
      </c>
      <c r="U10" s="28">
        <v>3573003</v>
      </c>
      <c r="V10" s="28">
        <v>3612904</v>
      </c>
      <c r="W10" s="28">
        <v>3842308</v>
      </c>
      <c r="X10" s="28">
        <v>4138775</v>
      </c>
      <c r="Z10" s="28">
        <v>4174382</v>
      </c>
      <c r="AA10" s="28">
        <v>4923554</v>
      </c>
      <c r="AB10" s="28">
        <v>4841788</v>
      </c>
    </row>
    <row r="11" spans="2:28">
      <c r="B11" s="6" t="s">
        <v>758</v>
      </c>
      <c r="C11" s="45" t="s">
        <v>749</v>
      </c>
      <c r="D11" s="28">
        <v>9334926</v>
      </c>
      <c r="E11" s="28">
        <v>8030837</v>
      </c>
      <c r="F11" s="28">
        <v>7473452</v>
      </c>
      <c r="G11" s="28">
        <v>7014528</v>
      </c>
      <c r="H11" s="28">
        <f>+H12+H13</f>
        <v>7415420</v>
      </c>
      <c r="I11" s="28">
        <v>7539555</v>
      </c>
      <c r="J11" s="28">
        <v>6175857</v>
      </c>
      <c r="K11" s="28">
        <v>6502116</v>
      </c>
      <c r="L11" s="28">
        <v>6667757</v>
      </c>
      <c r="M11" s="28">
        <v>7204703</v>
      </c>
      <c r="N11" s="28">
        <f>+N12+N13</f>
        <v>6892763</v>
      </c>
      <c r="O11" s="28">
        <f>+O12+O13</f>
        <v>7488676</v>
      </c>
      <c r="P11" s="28">
        <v>7925489</v>
      </c>
      <c r="Q11" s="28">
        <v>7944141</v>
      </c>
      <c r="R11" s="28">
        <f>+R12+R13</f>
        <v>7966469</v>
      </c>
      <c r="S11" s="28">
        <f>+S12+S13</f>
        <v>7744675</v>
      </c>
      <c r="T11" s="28">
        <v>6936059</v>
      </c>
      <c r="U11" s="28">
        <v>7799099</v>
      </c>
      <c r="V11" s="28">
        <v>6553019</v>
      </c>
      <c r="W11" s="28">
        <v>6449325</v>
      </c>
      <c r="X11" s="28">
        <v>6048191</v>
      </c>
      <c r="Z11" s="28">
        <v>6305999</v>
      </c>
      <c r="AA11" s="28">
        <v>5116946</v>
      </c>
      <c r="AB11" s="28">
        <v>4942446</v>
      </c>
    </row>
    <row r="12" spans="2:28">
      <c r="B12" s="6" t="s">
        <v>382</v>
      </c>
      <c r="C12" s="45" t="s">
        <v>381</v>
      </c>
      <c r="D12" s="28">
        <v>2949623</v>
      </c>
      <c r="E12" s="28">
        <v>3569442</v>
      </c>
      <c r="F12" s="28">
        <v>2861702</v>
      </c>
      <c r="G12" s="28">
        <v>3248346</v>
      </c>
      <c r="H12" s="28">
        <v>3476483</v>
      </c>
      <c r="I12" s="28">
        <v>4041526</v>
      </c>
      <c r="J12" s="28">
        <v>3706382</v>
      </c>
      <c r="K12" s="28">
        <v>4067410</v>
      </c>
      <c r="L12" s="28">
        <v>4013270</v>
      </c>
      <c r="M12" s="28">
        <v>4627042</v>
      </c>
      <c r="N12" s="28">
        <v>3649260</v>
      </c>
      <c r="O12" s="28">
        <v>4566934</v>
      </c>
      <c r="P12" s="28">
        <v>5014765</v>
      </c>
      <c r="Q12" s="28">
        <v>5645340</v>
      </c>
      <c r="R12" s="28">
        <v>4895388</v>
      </c>
      <c r="S12" s="28">
        <v>4612047</v>
      </c>
      <c r="T12" s="28">
        <v>5240540</v>
      </c>
      <c r="U12" s="28">
        <v>6255578</v>
      </c>
      <c r="V12" s="28">
        <v>5306350</v>
      </c>
      <c r="W12" s="28">
        <v>4985375</v>
      </c>
      <c r="X12" s="28">
        <v>4893568</v>
      </c>
      <c r="Z12" s="28">
        <v>5126798</v>
      </c>
      <c r="AA12" s="28">
        <v>3099678</v>
      </c>
      <c r="AB12" s="28">
        <v>3081552</v>
      </c>
    </row>
    <row r="13" spans="2:28">
      <c r="B13" s="6" t="s">
        <v>380</v>
      </c>
      <c r="C13" s="45" t="s">
        <v>379</v>
      </c>
      <c r="D13" s="28">
        <v>6385303</v>
      </c>
      <c r="E13" s="28">
        <v>4461395</v>
      </c>
      <c r="F13" s="28">
        <v>4611750</v>
      </c>
      <c r="G13" s="28">
        <v>3766182</v>
      </c>
      <c r="H13" s="28">
        <v>3938937</v>
      </c>
      <c r="I13" s="28">
        <v>3498029</v>
      </c>
      <c r="J13" s="28">
        <v>2469475</v>
      </c>
      <c r="K13" s="28">
        <v>2434706</v>
      </c>
      <c r="L13" s="28">
        <v>2654487</v>
      </c>
      <c r="M13" s="28">
        <v>2577661</v>
      </c>
      <c r="N13" s="28">
        <v>3243503</v>
      </c>
      <c r="O13" s="28">
        <v>2921742</v>
      </c>
      <c r="P13" s="28">
        <v>2910724</v>
      </c>
      <c r="Q13" s="28">
        <v>2298801</v>
      </c>
      <c r="R13" s="28">
        <v>3071081</v>
      </c>
      <c r="S13" s="28">
        <v>3132628</v>
      </c>
      <c r="T13" s="28">
        <v>1695519</v>
      </c>
      <c r="U13" s="28">
        <v>1543521</v>
      </c>
      <c r="V13" s="28">
        <v>1246669</v>
      </c>
      <c r="W13" s="28">
        <v>1463950</v>
      </c>
      <c r="X13" s="28">
        <v>1154623</v>
      </c>
      <c r="Z13" s="28">
        <v>1179201</v>
      </c>
      <c r="AA13" s="28">
        <v>2017268</v>
      </c>
      <c r="AB13" s="28">
        <v>1860894</v>
      </c>
    </row>
    <row r="14" spans="2:28">
      <c r="B14" s="6" t="s">
        <v>378</v>
      </c>
      <c r="C14" s="45" t="s">
        <v>377</v>
      </c>
      <c r="D14" s="28">
        <v>60499</v>
      </c>
      <c r="E14" s="28">
        <v>55198</v>
      </c>
      <c r="F14" s="28">
        <v>58654</v>
      </c>
      <c r="G14" s="28">
        <v>61438</v>
      </c>
      <c r="H14" s="28">
        <v>60604</v>
      </c>
      <c r="I14" s="28">
        <v>62889</v>
      </c>
      <c r="J14" s="28">
        <v>57422</v>
      </c>
      <c r="K14" s="28">
        <v>80793</v>
      </c>
      <c r="L14" s="28">
        <v>71127</v>
      </c>
      <c r="M14" s="28">
        <v>208099</v>
      </c>
      <c r="N14" s="28">
        <v>100606</v>
      </c>
      <c r="O14" s="28">
        <v>69362</v>
      </c>
      <c r="P14" s="28">
        <v>84704</v>
      </c>
      <c r="Q14" s="28">
        <v>118584</v>
      </c>
      <c r="R14" s="28">
        <v>100580</v>
      </c>
      <c r="S14" s="28">
        <v>83366</v>
      </c>
      <c r="T14" s="28">
        <v>77950</v>
      </c>
      <c r="U14" s="28">
        <v>84032</v>
      </c>
      <c r="V14" s="28">
        <v>71925</v>
      </c>
      <c r="W14" s="28">
        <v>79153</v>
      </c>
      <c r="X14" s="28">
        <v>69377</v>
      </c>
      <c r="Z14" s="28">
        <v>72182</v>
      </c>
      <c r="AA14" s="28">
        <v>63607</v>
      </c>
      <c r="AB14" s="28">
        <v>92448</v>
      </c>
    </row>
    <row r="15" spans="2:28" ht="21">
      <c r="B15" s="6" t="s">
        <v>376</v>
      </c>
      <c r="C15" s="45" t="s">
        <v>375</v>
      </c>
      <c r="D15" s="28">
        <v>422555</v>
      </c>
      <c r="E15" s="28">
        <v>416394</v>
      </c>
      <c r="F15" s="28">
        <v>479754</v>
      </c>
      <c r="G15" s="28">
        <v>476647</v>
      </c>
      <c r="H15" s="28">
        <v>495027</v>
      </c>
      <c r="I15" s="28">
        <v>505694</v>
      </c>
      <c r="J15" s="28">
        <v>406668</v>
      </c>
      <c r="K15" s="28">
        <v>409921</v>
      </c>
      <c r="L15" s="28">
        <v>434494</v>
      </c>
      <c r="M15" s="28">
        <v>439283</v>
      </c>
      <c r="N15" s="28">
        <v>563372</v>
      </c>
      <c r="O15" s="28">
        <v>540776</v>
      </c>
      <c r="P15" s="28">
        <v>588086</v>
      </c>
      <c r="Q15" s="28">
        <v>589675</v>
      </c>
      <c r="R15" s="28">
        <v>520322</v>
      </c>
      <c r="S15" s="28">
        <v>499890</v>
      </c>
      <c r="T15" s="28">
        <v>516821</v>
      </c>
      <c r="U15" s="28">
        <v>510954</v>
      </c>
      <c r="V15" s="28">
        <v>630698</v>
      </c>
      <c r="W15" s="28">
        <v>633809</v>
      </c>
      <c r="X15" s="28">
        <v>708133</v>
      </c>
      <c r="Z15" s="28">
        <v>715708</v>
      </c>
      <c r="AA15" s="28">
        <v>777758</v>
      </c>
      <c r="AB15" s="28">
        <v>881593</v>
      </c>
    </row>
    <row r="16" spans="2:28" ht="16.75" customHeight="1">
      <c r="B16" s="6" t="s">
        <v>374</v>
      </c>
      <c r="C16" s="45" t="s">
        <v>373</v>
      </c>
      <c r="D16" s="28">
        <v>149861</v>
      </c>
      <c r="E16" s="28">
        <v>166003</v>
      </c>
      <c r="F16" s="28">
        <v>170849</v>
      </c>
      <c r="G16" s="28">
        <v>24789</v>
      </c>
      <c r="H16" s="28">
        <v>31165</v>
      </c>
      <c r="I16" s="28">
        <v>28297</v>
      </c>
      <c r="J16" s="28">
        <v>26325</v>
      </c>
      <c r="K16" s="28">
        <v>20154</v>
      </c>
      <c r="L16" s="28">
        <v>46757</v>
      </c>
      <c r="M16" s="28">
        <v>44046</v>
      </c>
      <c r="N16" s="28">
        <v>36351</v>
      </c>
      <c r="O16" s="28">
        <v>61470</v>
      </c>
      <c r="P16" s="28">
        <v>56445</v>
      </c>
      <c r="Q16" s="28">
        <v>48191</v>
      </c>
      <c r="R16" s="28">
        <v>45687</v>
      </c>
      <c r="S16" s="28">
        <v>39551</v>
      </c>
      <c r="T16" s="28">
        <v>98931</v>
      </c>
      <c r="U16" s="28">
        <v>98077</v>
      </c>
      <c r="V16" s="28">
        <v>92069</v>
      </c>
      <c r="W16" s="28">
        <v>88523</v>
      </c>
      <c r="X16" s="28">
        <v>84794</v>
      </c>
      <c r="Z16" s="28">
        <v>85883</v>
      </c>
      <c r="AA16" s="28">
        <v>65210</v>
      </c>
      <c r="AB16" s="28">
        <v>56920</v>
      </c>
    </row>
    <row r="17" spans="2:28">
      <c r="B17" s="6" t="s">
        <v>372</v>
      </c>
      <c r="C17" s="45" t="s">
        <v>371</v>
      </c>
      <c r="D17" s="28">
        <v>22716435</v>
      </c>
      <c r="E17" s="28">
        <v>21634345</v>
      </c>
      <c r="F17" s="28">
        <v>21064185</v>
      </c>
      <c r="G17" s="28">
        <v>19773919</v>
      </c>
      <c r="H17" s="28">
        <f>H8+H11+H14+H15+H16</f>
        <v>19632571</v>
      </c>
      <c r="I17" s="28">
        <f>I8+I11+I14+I15+I16</f>
        <v>19100807</v>
      </c>
      <c r="J17" s="28">
        <v>17085066</v>
      </c>
      <c r="K17" s="28">
        <v>17362997</v>
      </c>
      <c r="L17" s="28">
        <v>17573989</v>
      </c>
      <c r="M17" s="28">
        <v>18565197</v>
      </c>
      <c r="N17" s="28">
        <f>N8+N11+N14+N15+N16</f>
        <v>18527611</v>
      </c>
      <c r="O17" s="28">
        <f>O8+O11+O14+O15+O16</f>
        <v>19006503</v>
      </c>
      <c r="P17" s="28">
        <v>19038529</v>
      </c>
      <c r="Q17" s="28">
        <v>18820809</v>
      </c>
      <c r="R17" s="28">
        <f>R8+R11+R14+R15+R16</f>
        <v>18483582</v>
      </c>
      <c r="S17" s="28">
        <f>S8+S11+S14+S15+S16</f>
        <v>19979047</v>
      </c>
      <c r="T17" s="28">
        <v>16713974</v>
      </c>
      <c r="U17" s="28">
        <v>17007863</v>
      </c>
      <c r="V17" s="28">
        <v>15942137</v>
      </c>
      <c r="W17" s="28">
        <v>16050198</v>
      </c>
      <c r="X17" s="28">
        <v>16066735</v>
      </c>
      <c r="Z17" s="28">
        <v>16560715</v>
      </c>
      <c r="AA17" s="28">
        <v>14914981</v>
      </c>
      <c r="AB17" s="28">
        <v>14799109</v>
      </c>
    </row>
    <row r="18" spans="2:28">
      <c r="S18" s="28"/>
      <c r="T18" s="28"/>
      <c r="U18" s="28"/>
      <c r="V18" s="28"/>
      <c r="W18" s="28"/>
      <c r="Y18" s="28"/>
      <c r="Z18" s="28"/>
      <c r="AA18" s="28"/>
    </row>
    <row r="19" spans="2:28">
      <c r="B19" t="s">
        <v>756</v>
      </c>
      <c r="S19" s="28"/>
      <c r="T19" s="28"/>
      <c r="U19" s="28"/>
      <c r="V19" s="28"/>
      <c r="W19" s="28"/>
      <c r="Y19" s="28"/>
      <c r="Z19" s="28"/>
      <c r="AA19" s="28"/>
    </row>
    <row r="20" spans="2:28">
      <c r="S20" s="28"/>
      <c r="T20" s="28"/>
      <c r="U20" s="28"/>
      <c r="V20" s="28"/>
      <c r="W20" s="28"/>
      <c r="Y20" s="28"/>
      <c r="Z20" s="28"/>
      <c r="AA20" s="28"/>
    </row>
    <row r="21" spans="2:28">
      <c r="S21" s="28"/>
      <c r="T21" s="28"/>
      <c r="U21" s="28"/>
      <c r="V21" s="28"/>
      <c r="W21" s="28"/>
      <c r="Y21" s="28"/>
      <c r="Z21" s="28"/>
      <c r="AA21" s="28"/>
    </row>
  </sheetData>
  <phoneticPr fontId="3" type="noConversion"/>
  <hyperlinks>
    <hyperlink ref="B1" location="'Spis treści'!A1" display="Powrót do spisu treści" xr:uid="{00000000-0004-0000-0A00-000000000000}"/>
    <hyperlink ref="C1" location="'Spis treści'!A1" display="Back to table of contents" xr:uid="{00000000-0004-0000-0A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AB50"/>
  <sheetViews>
    <sheetView showGridLines="0" workbookViewId="0">
      <selection activeCell="E17" sqref="E17:E20"/>
    </sheetView>
  </sheetViews>
  <sheetFormatPr defaultRowHeight="12.5"/>
  <cols>
    <col min="1" max="1" width="6.453125" customWidth="1"/>
    <col min="2" max="2" width="38.1796875" customWidth="1"/>
    <col min="3" max="3" width="48.54296875" customWidth="1"/>
    <col min="4" max="5" width="20.1796875" customWidth="1"/>
    <col min="6" max="7" width="20.54296875" customWidth="1"/>
    <col min="8" max="24" width="12.54296875" customWidth="1"/>
    <col min="25" max="25" width="10" customWidth="1"/>
    <col min="26" max="26" width="11.54296875" customWidth="1"/>
    <col min="27" max="27" width="10" customWidth="1"/>
    <col min="28" max="28" width="10.54296875" customWidth="1"/>
  </cols>
  <sheetData>
    <row r="1" spans="2:28">
      <c r="B1" s="2" t="s">
        <v>94</v>
      </c>
      <c r="C1" s="2" t="s">
        <v>95</v>
      </c>
      <c r="D1" s="2"/>
      <c r="E1" s="2"/>
      <c r="F1" s="2"/>
      <c r="G1" s="2"/>
      <c r="H1" s="2"/>
      <c r="I1" s="2"/>
      <c r="J1" s="2"/>
      <c r="K1" s="2"/>
      <c r="L1" s="2"/>
      <c r="M1" s="2"/>
      <c r="N1" s="2"/>
      <c r="O1" s="2"/>
      <c r="P1" s="2"/>
      <c r="Q1" s="2"/>
      <c r="R1" s="2"/>
      <c r="S1" s="2"/>
    </row>
    <row r="3" spans="2:28" ht="14">
      <c r="B3" s="24" t="s">
        <v>554</v>
      </c>
      <c r="C3" s="24"/>
      <c r="D3" s="24"/>
      <c r="E3" s="24"/>
      <c r="F3" s="24"/>
      <c r="G3" s="24"/>
      <c r="H3" s="24"/>
      <c r="I3" s="24"/>
      <c r="J3" s="24"/>
      <c r="K3" s="24"/>
      <c r="L3" s="24"/>
      <c r="M3" s="24"/>
      <c r="N3" s="24"/>
      <c r="O3" s="24"/>
      <c r="P3" s="24"/>
      <c r="Q3" s="24"/>
      <c r="R3" s="24"/>
      <c r="S3" s="24"/>
    </row>
    <row r="4" spans="2:28" ht="13" thickBot="1">
      <c r="B4" s="4" t="s">
        <v>621</v>
      </c>
      <c r="C4" s="4"/>
      <c r="D4" s="4"/>
      <c r="E4" s="4"/>
      <c r="F4" s="4"/>
      <c r="G4" s="4"/>
      <c r="H4" s="4"/>
      <c r="I4" s="4"/>
      <c r="J4" s="4"/>
      <c r="K4" s="4"/>
      <c r="L4" s="4"/>
      <c r="M4" s="4"/>
      <c r="N4" s="4"/>
      <c r="O4" s="4"/>
      <c r="P4" s="4"/>
      <c r="Q4" s="4"/>
      <c r="R4" s="4"/>
      <c r="S4" s="4"/>
    </row>
    <row r="5" spans="2:28" ht="15" thickBot="1">
      <c r="B5" s="25"/>
      <c r="C5" s="25"/>
      <c r="D5" s="25"/>
      <c r="E5" s="25"/>
      <c r="F5" s="25"/>
      <c r="G5" s="25"/>
      <c r="H5" s="25"/>
      <c r="I5" s="25"/>
      <c r="J5" s="25"/>
      <c r="K5" s="25"/>
      <c r="L5" s="25"/>
      <c r="M5" s="25"/>
      <c r="N5" s="25"/>
      <c r="O5" s="25"/>
      <c r="P5" s="25"/>
      <c r="Q5" s="25"/>
      <c r="R5" s="25"/>
      <c r="S5" s="25"/>
    </row>
    <row r="6" spans="2:28">
      <c r="B6" s="11"/>
      <c r="C6" s="11"/>
      <c r="D6" s="11"/>
      <c r="E6" s="11"/>
      <c r="F6" s="11"/>
      <c r="G6" s="11"/>
      <c r="H6" s="11"/>
      <c r="I6" s="11"/>
      <c r="J6" s="11"/>
      <c r="K6" s="11"/>
      <c r="L6" s="11"/>
      <c r="M6" s="11"/>
      <c r="N6" s="11"/>
      <c r="O6" s="11"/>
      <c r="P6" s="11"/>
      <c r="Q6" s="11"/>
      <c r="R6" s="11"/>
      <c r="S6" s="11"/>
    </row>
    <row r="7" spans="2:28">
      <c r="B7" s="26"/>
      <c r="C7" s="26"/>
      <c r="D7" s="57">
        <v>46112</v>
      </c>
      <c r="E7" s="57">
        <v>46022</v>
      </c>
      <c r="F7" s="57">
        <v>45930</v>
      </c>
      <c r="G7" s="57">
        <v>45838</v>
      </c>
      <c r="H7" s="57">
        <v>45747</v>
      </c>
      <c r="I7" s="57">
        <v>45657</v>
      </c>
      <c r="J7" s="57">
        <v>45565</v>
      </c>
      <c r="K7" s="57">
        <v>45473</v>
      </c>
      <c r="L7" s="57" t="s">
        <v>709</v>
      </c>
      <c r="M7" s="57" t="s">
        <v>703</v>
      </c>
      <c r="N7" s="75">
        <v>45199</v>
      </c>
      <c r="O7" s="57">
        <v>45107</v>
      </c>
      <c r="P7" s="57" t="s">
        <v>674</v>
      </c>
      <c r="Q7" s="57" t="s">
        <v>662</v>
      </c>
      <c r="R7" s="57" t="s">
        <v>656</v>
      </c>
      <c r="S7" s="57">
        <v>44742</v>
      </c>
      <c r="T7" s="57">
        <v>44651</v>
      </c>
      <c r="U7" s="57">
        <v>44561</v>
      </c>
      <c r="V7" s="57" t="s">
        <v>350</v>
      </c>
      <c r="W7" s="57">
        <v>44377</v>
      </c>
      <c r="X7" s="57">
        <v>44286</v>
      </c>
      <c r="Z7" s="57">
        <v>44196</v>
      </c>
      <c r="AA7" s="57">
        <v>43830</v>
      </c>
      <c r="AB7" s="57">
        <v>43465</v>
      </c>
    </row>
    <row r="8" spans="2:28">
      <c r="B8" s="6" t="s">
        <v>572</v>
      </c>
      <c r="C8" s="56" t="s">
        <v>474</v>
      </c>
      <c r="D8" s="28"/>
      <c r="E8" s="28"/>
      <c r="F8" s="28"/>
      <c r="G8" s="28"/>
    </row>
    <row r="9" spans="2:28">
      <c r="B9" s="6" t="s">
        <v>573</v>
      </c>
      <c r="C9" s="45" t="s">
        <v>475</v>
      </c>
      <c r="D9" s="28">
        <v>2105018</v>
      </c>
      <c r="E9" s="28">
        <v>2195319</v>
      </c>
      <c r="F9" s="28">
        <v>2145768</v>
      </c>
      <c r="G9" s="28">
        <v>2176311</v>
      </c>
      <c r="H9" s="28">
        <v>2085700</v>
      </c>
      <c r="I9" s="28">
        <v>2063001</v>
      </c>
      <c r="J9" s="28">
        <v>2002841</v>
      </c>
      <c r="K9" s="28">
        <v>2067661</v>
      </c>
      <c r="L9" s="28">
        <v>1964889</v>
      </c>
      <c r="M9" s="28">
        <v>1970827</v>
      </c>
      <c r="N9" s="28">
        <v>1945951</v>
      </c>
      <c r="O9" s="28">
        <v>1924240</v>
      </c>
      <c r="P9" s="28">
        <v>1853686</v>
      </c>
      <c r="Q9" s="28">
        <v>1845216</v>
      </c>
      <c r="R9" s="28">
        <v>1738306</v>
      </c>
      <c r="S9" s="28">
        <v>1741535</v>
      </c>
      <c r="T9" s="28">
        <v>1729529</v>
      </c>
      <c r="U9" s="28">
        <v>1796302</v>
      </c>
      <c r="V9" s="28">
        <v>1870852</v>
      </c>
      <c r="W9" s="28">
        <v>1885627</v>
      </c>
      <c r="X9" s="28">
        <v>1869086</v>
      </c>
      <c r="Z9" s="28">
        <v>1889750</v>
      </c>
      <c r="AA9" s="28">
        <v>2115730</v>
      </c>
      <c r="AB9" s="28">
        <v>2094575</v>
      </c>
    </row>
    <row r="10" spans="2:28" ht="21">
      <c r="B10" s="6" t="s">
        <v>574</v>
      </c>
      <c r="C10" s="45" t="s">
        <v>620</v>
      </c>
      <c r="D10" s="28"/>
      <c r="E10" s="28"/>
      <c r="F10" s="28"/>
      <c r="G10" s="28"/>
      <c r="H10" s="28"/>
      <c r="I10" s="28"/>
      <c r="J10" s="28">
        <v>2002841</v>
      </c>
      <c r="K10" s="28">
        <v>2067661</v>
      </c>
      <c r="L10" s="28">
        <v>1964889</v>
      </c>
      <c r="M10" s="28">
        <v>1970827</v>
      </c>
      <c r="N10" s="31">
        <v>1945951</v>
      </c>
      <c r="O10" s="31">
        <v>1924240</v>
      </c>
      <c r="P10" s="31">
        <v>1853686</v>
      </c>
      <c r="Q10" s="31">
        <v>1816634</v>
      </c>
      <c r="R10" s="31">
        <v>1703020</v>
      </c>
      <c r="S10" s="31">
        <v>1706844</v>
      </c>
      <c r="T10" s="31">
        <v>1700948</v>
      </c>
      <c r="U10" s="31">
        <v>1739139</v>
      </c>
      <c r="V10" s="31">
        <v>1813689</v>
      </c>
      <c r="W10" s="31">
        <v>1828464</v>
      </c>
      <c r="X10" s="31">
        <v>1811923</v>
      </c>
      <c r="Z10" s="31">
        <v>1809722</v>
      </c>
      <c r="AA10" s="31">
        <v>2018553</v>
      </c>
      <c r="AB10" s="31">
        <v>1985965</v>
      </c>
    </row>
    <row r="11" spans="2:28">
      <c r="B11" s="6" t="s">
        <v>575</v>
      </c>
      <c r="C11" s="56" t="s">
        <v>476</v>
      </c>
      <c r="D11" s="28">
        <v>2105018</v>
      </c>
      <c r="E11" s="28">
        <v>2195319</v>
      </c>
      <c r="F11" s="28">
        <v>2145768</v>
      </c>
      <c r="G11" s="28">
        <v>2176311</v>
      </c>
      <c r="H11" s="28">
        <v>2085700</v>
      </c>
      <c r="I11" s="28">
        <v>2063001</v>
      </c>
      <c r="J11" s="28">
        <v>2002841</v>
      </c>
      <c r="K11" s="28">
        <v>2067661</v>
      </c>
      <c r="L11" s="28">
        <v>1964889</v>
      </c>
      <c r="M11" s="28">
        <v>1970827</v>
      </c>
      <c r="N11" s="28">
        <v>1945951</v>
      </c>
      <c r="O11" s="28">
        <v>1924240</v>
      </c>
      <c r="P11" s="28">
        <v>1853686</v>
      </c>
      <c r="Q11" s="28">
        <v>1845216</v>
      </c>
      <c r="R11" s="28">
        <v>1738306</v>
      </c>
      <c r="S11" s="28">
        <v>1741535</v>
      </c>
      <c r="T11" s="28">
        <v>1729529</v>
      </c>
      <c r="U11" s="28">
        <v>1796302</v>
      </c>
      <c r="V11" s="28">
        <v>1870852</v>
      </c>
      <c r="W11" s="28">
        <v>1885627</v>
      </c>
      <c r="X11" s="28">
        <v>1869086</v>
      </c>
      <c r="Z11" s="28">
        <v>1889750</v>
      </c>
      <c r="AA11" s="28">
        <v>2115730</v>
      </c>
      <c r="AB11" s="28">
        <v>2094575</v>
      </c>
    </row>
    <row r="12" spans="2:28" ht="21">
      <c r="B12" s="6" t="s">
        <v>576</v>
      </c>
      <c r="C12" s="56" t="s">
        <v>477</v>
      </c>
      <c r="D12" s="31"/>
      <c r="E12" s="31"/>
      <c r="F12" s="31"/>
      <c r="G12" s="31"/>
      <c r="H12" s="28"/>
      <c r="I12" s="28"/>
      <c r="J12" s="28">
        <v>2002841</v>
      </c>
      <c r="K12" s="28">
        <v>2067661</v>
      </c>
      <c r="L12" s="28">
        <v>1964889</v>
      </c>
      <c r="M12" s="28">
        <v>1970827</v>
      </c>
      <c r="N12" s="28">
        <v>1945951</v>
      </c>
      <c r="O12" s="28">
        <v>1924240</v>
      </c>
      <c r="P12" s="28">
        <v>1853686</v>
      </c>
      <c r="Q12" s="28">
        <v>1816634</v>
      </c>
      <c r="R12" s="28">
        <v>1703020</v>
      </c>
      <c r="S12" s="28">
        <v>1706844</v>
      </c>
      <c r="T12" s="28">
        <v>1700948</v>
      </c>
      <c r="U12" s="28">
        <v>1739139</v>
      </c>
      <c r="V12" s="28">
        <v>1813689</v>
      </c>
      <c r="W12" s="28">
        <v>1828464</v>
      </c>
      <c r="X12" s="28">
        <v>1811923</v>
      </c>
      <c r="Z12" s="28">
        <v>1809722</v>
      </c>
      <c r="AA12" s="28">
        <v>2018553</v>
      </c>
      <c r="AB12" s="28">
        <v>1985965</v>
      </c>
    </row>
    <row r="13" spans="2:28">
      <c r="B13" s="6" t="s">
        <v>577</v>
      </c>
      <c r="C13" s="45" t="s">
        <v>478</v>
      </c>
      <c r="D13" s="28">
        <v>2543633</v>
      </c>
      <c r="E13" s="28">
        <v>2638861</v>
      </c>
      <c r="F13" s="28">
        <v>2594345</v>
      </c>
      <c r="G13" s="28">
        <v>2176311</v>
      </c>
      <c r="H13" s="31">
        <v>2185700</v>
      </c>
      <c r="I13" s="31">
        <v>2163001</v>
      </c>
      <c r="J13" s="31">
        <v>2103957</v>
      </c>
      <c r="K13" s="31">
        <v>2177515</v>
      </c>
      <c r="L13" s="31">
        <v>2091330</v>
      </c>
      <c r="M13" s="31">
        <v>2113853</v>
      </c>
      <c r="N13" s="31">
        <v>2005747</v>
      </c>
      <c r="O13" s="31">
        <v>2000803</v>
      </c>
      <c r="P13" s="31">
        <v>1946836</v>
      </c>
      <c r="Q13" s="31">
        <v>1954769</v>
      </c>
      <c r="R13" s="31">
        <v>1866248</v>
      </c>
      <c r="S13" s="31">
        <v>1887882</v>
      </c>
      <c r="T13" s="31">
        <v>1894083</v>
      </c>
      <c r="U13" s="31">
        <v>1978861</v>
      </c>
      <c r="V13" s="31">
        <v>2071818</v>
      </c>
      <c r="W13" s="31">
        <v>2104998</v>
      </c>
      <c r="X13" s="31">
        <v>2106664</v>
      </c>
      <c r="Z13" s="31">
        <v>2145333</v>
      </c>
      <c r="AA13" s="31">
        <v>2444537</v>
      </c>
      <c r="AB13" s="31">
        <v>2453560</v>
      </c>
    </row>
    <row r="14" spans="2:28" ht="21">
      <c r="B14" s="6" t="s">
        <v>578</v>
      </c>
      <c r="C14" s="45" t="s">
        <v>479</v>
      </c>
      <c r="D14" s="31"/>
      <c r="E14" s="31"/>
      <c r="F14" s="31"/>
      <c r="G14" s="31"/>
      <c r="H14" s="31"/>
      <c r="I14" s="31"/>
      <c r="J14" s="31">
        <v>2103957</v>
      </c>
      <c r="K14" s="31">
        <v>2177515</v>
      </c>
      <c r="L14" s="31">
        <v>2091330</v>
      </c>
      <c r="M14" s="31">
        <v>2113853</v>
      </c>
      <c r="N14" s="31">
        <v>2005747</v>
      </c>
      <c r="O14" s="31">
        <v>2000803</v>
      </c>
      <c r="P14" s="31">
        <v>1946836</v>
      </c>
      <c r="Q14" s="31">
        <v>1926188</v>
      </c>
      <c r="R14" s="31">
        <v>1830962</v>
      </c>
      <c r="S14" s="31">
        <v>1853192</v>
      </c>
      <c r="T14" s="31">
        <v>1865501</v>
      </c>
      <c r="U14" s="31">
        <v>1921698</v>
      </c>
      <c r="V14" s="31">
        <v>2014655</v>
      </c>
      <c r="W14" s="31">
        <v>2047835</v>
      </c>
      <c r="X14" s="31">
        <v>2049501</v>
      </c>
      <c r="Z14" s="31">
        <v>2065305</v>
      </c>
      <c r="AA14" s="31">
        <v>2347360</v>
      </c>
      <c r="AB14" s="31">
        <v>2344951</v>
      </c>
    </row>
    <row r="15" spans="2:28">
      <c r="B15" s="6" t="s">
        <v>579</v>
      </c>
      <c r="C15" s="45" t="s">
        <v>480</v>
      </c>
      <c r="D15" s="31"/>
      <c r="E15" s="31"/>
      <c r="F15" s="31"/>
      <c r="G15" s="31"/>
      <c r="H15" s="31"/>
      <c r="I15" s="31"/>
      <c r="J15" s="31"/>
      <c r="K15" s="31"/>
      <c r="L15" s="31"/>
      <c r="M15" s="31"/>
      <c r="N15" s="31"/>
      <c r="O15" s="31"/>
      <c r="P15" s="31"/>
      <c r="Q15" s="31"/>
      <c r="R15" s="31"/>
      <c r="S15" s="31"/>
      <c r="T15" s="31"/>
      <c r="U15" s="31"/>
      <c r="V15" s="31"/>
      <c r="W15" s="31"/>
      <c r="X15" s="31"/>
      <c r="Z15" s="31"/>
      <c r="AA15" s="31"/>
      <c r="AB15" s="31"/>
    </row>
    <row r="16" spans="2:28">
      <c r="B16" s="6" t="s">
        <v>580</v>
      </c>
      <c r="C16" s="45" t="s">
        <v>481</v>
      </c>
      <c r="D16" s="31">
        <v>14600725</v>
      </c>
      <c r="E16" s="31">
        <v>14271501</v>
      </c>
      <c r="F16" s="31">
        <v>14849446</v>
      </c>
      <c r="G16" s="31">
        <v>14038874</v>
      </c>
      <c r="H16" s="31">
        <v>13879322</v>
      </c>
      <c r="I16" s="31">
        <v>12556103</v>
      </c>
      <c r="J16" s="31">
        <v>11433421</v>
      </c>
      <c r="K16" s="31">
        <v>12415387</v>
      </c>
      <c r="L16" s="31">
        <v>12720100</v>
      </c>
      <c r="M16" s="31">
        <v>12990139</v>
      </c>
      <c r="N16" s="31">
        <v>12294111</v>
      </c>
      <c r="O16" s="31" t="s">
        <v>685</v>
      </c>
      <c r="P16" s="31">
        <v>13049230</v>
      </c>
      <c r="Q16" s="31">
        <v>13074111</v>
      </c>
      <c r="R16" s="31">
        <v>13420422</v>
      </c>
      <c r="S16" s="31">
        <v>13179229</v>
      </c>
      <c r="T16" s="31">
        <v>13501349</v>
      </c>
      <c r="U16" s="31">
        <v>13544071</v>
      </c>
      <c r="V16" s="31">
        <v>13304759</v>
      </c>
      <c r="W16" s="31">
        <v>13249427</v>
      </c>
      <c r="X16" s="31">
        <v>13559073</v>
      </c>
      <c r="Z16" s="31">
        <v>14438751</v>
      </c>
      <c r="AA16" s="31" t="s">
        <v>630</v>
      </c>
      <c r="AB16" s="31">
        <v>13671845</v>
      </c>
    </row>
    <row r="17" spans="2:28">
      <c r="B17" s="6" t="s">
        <v>663</v>
      </c>
      <c r="C17" s="45" t="s">
        <v>670</v>
      </c>
      <c r="D17" s="31">
        <v>12043356</v>
      </c>
      <c r="E17" s="31">
        <v>11664766</v>
      </c>
      <c r="F17" s="31">
        <v>12372711</v>
      </c>
      <c r="G17" s="31">
        <v>11634573</v>
      </c>
      <c r="H17" s="31">
        <v>11539889</v>
      </c>
      <c r="I17" s="31">
        <v>10100446</v>
      </c>
      <c r="J17" s="31">
        <v>9953854</v>
      </c>
      <c r="K17" s="31">
        <v>10267654</v>
      </c>
      <c r="L17" s="31">
        <v>10524833</v>
      </c>
      <c r="M17" s="31">
        <v>10621687</v>
      </c>
      <c r="N17" s="31"/>
      <c r="O17" s="31" t="s">
        <v>686</v>
      </c>
      <c r="P17" s="31"/>
      <c r="Q17" s="31">
        <v>11226342</v>
      </c>
      <c r="R17" s="31"/>
      <c r="S17" s="31"/>
      <c r="T17" s="31"/>
      <c r="U17" s="31">
        <v>11998340</v>
      </c>
      <c r="V17" s="31"/>
      <c r="W17" s="31"/>
      <c r="X17" s="31"/>
      <c r="Z17" s="31"/>
      <c r="AA17" s="31"/>
      <c r="AB17" s="31"/>
    </row>
    <row r="18" spans="2:28">
      <c r="B18" s="6" t="s">
        <v>664</v>
      </c>
      <c r="C18" s="45" t="s">
        <v>667</v>
      </c>
      <c r="D18" s="31">
        <v>2010898</v>
      </c>
      <c r="E18" s="31">
        <v>2010898</v>
      </c>
      <c r="F18" s="31">
        <v>1965850</v>
      </c>
      <c r="G18" s="31">
        <v>1965850</v>
      </c>
      <c r="H18" s="31">
        <v>1965850</v>
      </c>
      <c r="I18" s="31">
        <v>2059096</v>
      </c>
      <c r="J18" s="31">
        <v>1364505</v>
      </c>
      <c r="K18" s="31">
        <v>1722501</v>
      </c>
      <c r="L18" s="31">
        <v>1722501</v>
      </c>
      <c r="M18" s="31">
        <v>1722501</v>
      </c>
      <c r="N18" s="31"/>
      <c r="O18" s="31">
        <v>1354911</v>
      </c>
      <c r="P18" s="31"/>
      <c r="Q18" s="31">
        <v>1354911</v>
      </c>
      <c r="R18" s="31"/>
      <c r="S18" s="31"/>
      <c r="T18" s="31"/>
      <c r="U18" s="31">
        <v>1060015</v>
      </c>
      <c r="V18" s="31"/>
      <c r="W18" s="31"/>
      <c r="X18" s="31"/>
      <c r="Z18" s="31"/>
      <c r="AA18" s="31"/>
      <c r="AB18" s="31"/>
    </row>
    <row r="19" spans="2:28">
      <c r="B19" s="6" t="s">
        <v>665</v>
      </c>
      <c r="C19" s="45" t="s">
        <v>668</v>
      </c>
      <c r="D19" s="31">
        <v>527845</v>
      </c>
      <c r="E19" s="31">
        <v>584924</v>
      </c>
      <c r="F19" s="31">
        <v>492826</v>
      </c>
      <c r="G19" s="31">
        <v>430493</v>
      </c>
      <c r="H19" s="31">
        <v>365648</v>
      </c>
      <c r="I19" s="31">
        <v>386640</v>
      </c>
      <c r="J19" s="31">
        <v>104443</v>
      </c>
      <c r="K19" s="31">
        <v>415972</v>
      </c>
      <c r="L19" s="31">
        <v>460058</v>
      </c>
      <c r="M19" s="31">
        <v>630187</v>
      </c>
      <c r="N19" s="31"/>
      <c r="O19" s="31">
        <v>501964</v>
      </c>
      <c r="P19" s="31"/>
      <c r="Q19" s="31">
        <v>455711</v>
      </c>
      <c r="R19" s="31"/>
      <c r="S19" s="31"/>
      <c r="T19" s="31"/>
      <c r="U19" s="31">
        <v>463378</v>
      </c>
      <c r="V19" s="31"/>
      <c r="W19" s="31"/>
      <c r="X19" s="31"/>
      <c r="Z19" s="31"/>
      <c r="AA19" s="31"/>
      <c r="AB19" s="31"/>
    </row>
    <row r="20" spans="2:28">
      <c r="B20" s="6" t="s">
        <v>666</v>
      </c>
      <c r="C20" s="45" t="s">
        <v>669</v>
      </c>
      <c r="D20" s="31">
        <v>18625</v>
      </c>
      <c r="E20" s="31">
        <v>10913</v>
      </c>
      <c r="F20" s="31">
        <v>18060</v>
      </c>
      <c r="G20" s="31">
        <v>7958</v>
      </c>
      <c r="H20" s="31">
        <v>7935</v>
      </c>
      <c r="I20" s="31">
        <v>9922</v>
      </c>
      <c r="J20" s="31">
        <v>10618</v>
      </c>
      <c r="K20" s="31">
        <v>9259</v>
      </c>
      <c r="L20" s="31">
        <v>12708</v>
      </c>
      <c r="M20" s="31">
        <v>15764</v>
      </c>
      <c r="N20" s="31"/>
      <c r="O20" s="31">
        <v>20157</v>
      </c>
      <c r="P20" s="31"/>
      <c r="Q20" s="31">
        <v>37147</v>
      </c>
      <c r="R20" s="31"/>
      <c r="S20" s="31"/>
      <c r="T20" s="31"/>
      <c r="U20" s="31">
        <v>22338</v>
      </c>
      <c r="V20" s="31"/>
      <c r="W20" s="31"/>
      <c r="X20" s="31"/>
      <c r="Z20" s="31"/>
      <c r="AA20" s="31"/>
      <c r="AB20" s="31"/>
    </row>
    <row r="21" spans="2:28" ht="21">
      <c r="B21" s="6" t="s">
        <v>581</v>
      </c>
      <c r="C21" s="45" t="s">
        <v>482</v>
      </c>
      <c r="H21" s="31"/>
      <c r="I21" s="31"/>
      <c r="J21" s="31">
        <v>11433421</v>
      </c>
      <c r="K21" s="31">
        <v>12415387</v>
      </c>
      <c r="L21" s="31">
        <v>12720100</v>
      </c>
      <c r="M21" s="31">
        <v>12990139</v>
      </c>
      <c r="N21" s="31"/>
      <c r="O21" s="31" t="s">
        <v>685</v>
      </c>
      <c r="P21" s="31">
        <v>13049230</v>
      </c>
      <c r="Q21" s="31">
        <v>13053187</v>
      </c>
      <c r="R21" s="31">
        <v>13394445</v>
      </c>
      <c r="S21" s="31">
        <v>11759399</v>
      </c>
      <c r="T21" s="31">
        <v>13476099</v>
      </c>
      <c r="U21" s="31">
        <v>13491884</v>
      </c>
      <c r="V21" s="31">
        <v>13253971</v>
      </c>
      <c r="W21" s="31">
        <v>13199948</v>
      </c>
      <c r="X21" s="31">
        <v>13502308</v>
      </c>
      <c r="Z21" s="31">
        <v>14386856</v>
      </c>
      <c r="AA21" s="64" t="s">
        <v>631</v>
      </c>
      <c r="AB21" s="64">
        <v>13559014</v>
      </c>
    </row>
    <row r="22" spans="2:28" ht="14.5" customHeight="1">
      <c r="B22" s="6" t="s">
        <v>582</v>
      </c>
      <c r="C22" s="45" t="s">
        <v>483</v>
      </c>
      <c r="D22" s="88"/>
      <c r="E22" s="88"/>
      <c r="F22" s="88"/>
      <c r="G22" s="88"/>
      <c r="I22" s="31"/>
      <c r="J22" s="31"/>
      <c r="K22" s="31"/>
      <c r="L22" s="31"/>
      <c r="M22" s="31"/>
      <c r="N22" s="31"/>
      <c r="O22" s="31"/>
      <c r="P22" s="31"/>
      <c r="Q22" s="31"/>
      <c r="R22" s="31"/>
      <c r="S22" s="31"/>
      <c r="T22" s="31"/>
      <c r="U22" s="31"/>
      <c r="V22" s="31"/>
      <c r="W22" s="31"/>
      <c r="X22" s="31"/>
      <c r="Z22" s="31"/>
      <c r="AA22" s="64"/>
      <c r="AB22" s="64"/>
    </row>
    <row r="23" spans="2:28">
      <c r="B23" s="6" t="s">
        <v>540</v>
      </c>
      <c r="C23" s="45" t="s">
        <v>484</v>
      </c>
      <c r="D23" s="88">
        <v>14.42</v>
      </c>
      <c r="E23" s="88">
        <v>15.38</v>
      </c>
      <c r="F23" s="88">
        <v>14.45</v>
      </c>
      <c r="G23" s="88">
        <v>15.5</v>
      </c>
      <c r="H23" s="88">
        <v>15.03</v>
      </c>
      <c r="I23" s="64">
        <v>16.43</v>
      </c>
      <c r="J23" s="64">
        <v>17.52</v>
      </c>
      <c r="K23" s="64">
        <v>16.649999999999999</v>
      </c>
      <c r="L23" s="64">
        <v>15.45</v>
      </c>
      <c r="M23" s="64">
        <v>15.17</v>
      </c>
      <c r="N23" s="64">
        <v>15.83</v>
      </c>
      <c r="O23" s="64">
        <v>15.48</v>
      </c>
      <c r="P23" s="64">
        <v>14.21</v>
      </c>
      <c r="Q23" s="64">
        <v>14.11</v>
      </c>
      <c r="R23" s="64">
        <v>12.95</v>
      </c>
      <c r="S23" s="64">
        <v>13.21</v>
      </c>
      <c r="T23" s="64">
        <v>12.81</v>
      </c>
      <c r="U23" s="64">
        <v>13.26</v>
      </c>
      <c r="V23" s="64">
        <v>14.06</v>
      </c>
      <c r="W23" s="64">
        <v>14.23</v>
      </c>
      <c r="X23" s="64">
        <v>13.78</v>
      </c>
      <c r="Z23" s="64">
        <v>13.09</v>
      </c>
      <c r="AA23" s="64">
        <v>14.19</v>
      </c>
      <c r="AB23" s="64">
        <v>15.32</v>
      </c>
    </row>
    <row r="24" spans="2:28" ht="21">
      <c r="B24" s="6" t="s">
        <v>541</v>
      </c>
      <c r="C24" s="45" t="s">
        <v>485</v>
      </c>
      <c r="D24" s="38"/>
      <c r="I24" s="64"/>
      <c r="J24" s="64">
        <v>17.52</v>
      </c>
      <c r="K24" s="64">
        <v>16.649999999999999</v>
      </c>
      <c r="L24" s="64">
        <v>15.45</v>
      </c>
      <c r="M24" s="64">
        <v>15.17</v>
      </c>
      <c r="N24" s="64">
        <v>15.83</v>
      </c>
      <c r="O24" s="64">
        <v>15.48</v>
      </c>
      <c r="P24" s="64">
        <v>14.21</v>
      </c>
      <c r="Q24" s="64">
        <v>13.92</v>
      </c>
      <c r="R24" s="64">
        <v>12.71</v>
      </c>
      <c r="S24" s="64">
        <v>12.98</v>
      </c>
      <c r="T24" s="64">
        <v>12.62</v>
      </c>
      <c r="U24" s="64">
        <v>12.89</v>
      </c>
      <c r="V24" s="64">
        <v>13.68</v>
      </c>
      <c r="W24" s="64">
        <v>13.85</v>
      </c>
      <c r="X24" s="64">
        <v>13.42</v>
      </c>
      <c r="Z24" s="64">
        <v>12.58</v>
      </c>
      <c r="AA24" s="64">
        <v>13.61</v>
      </c>
      <c r="AB24" s="64">
        <v>14.65</v>
      </c>
    </row>
    <row r="25" spans="2:28" ht="14.5" customHeight="1">
      <c r="B25" s="6" t="s">
        <v>542</v>
      </c>
      <c r="C25" s="45" t="s">
        <v>486</v>
      </c>
      <c r="D25" s="88">
        <v>14.42</v>
      </c>
      <c r="E25" s="88">
        <v>15.38</v>
      </c>
      <c r="F25" s="64">
        <v>14.45</v>
      </c>
      <c r="G25" s="64">
        <v>15.5</v>
      </c>
      <c r="H25" s="64">
        <v>15.03</v>
      </c>
      <c r="I25" s="64">
        <v>16.43</v>
      </c>
      <c r="J25" s="64">
        <v>17.52</v>
      </c>
      <c r="K25" s="64">
        <v>16.649999999999999</v>
      </c>
      <c r="L25" s="64">
        <v>15.45</v>
      </c>
      <c r="M25" s="64">
        <v>15.17</v>
      </c>
      <c r="N25" s="64">
        <v>15.83</v>
      </c>
      <c r="O25" s="64">
        <v>15.48</v>
      </c>
      <c r="P25" s="64">
        <v>14.21</v>
      </c>
      <c r="Q25" s="64">
        <v>14.11</v>
      </c>
      <c r="R25" s="64">
        <v>12.95</v>
      </c>
      <c r="S25" s="64">
        <v>13.21</v>
      </c>
      <c r="T25" s="64">
        <v>12.81</v>
      </c>
      <c r="U25" s="64">
        <v>13.26</v>
      </c>
      <c r="V25" s="64">
        <v>14.06</v>
      </c>
      <c r="W25" s="64">
        <v>14.23</v>
      </c>
      <c r="X25" s="64">
        <v>13.78</v>
      </c>
      <c r="Z25" s="64">
        <v>13.09</v>
      </c>
      <c r="AA25" s="31">
        <v>14.19</v>
      </c>
      <c r="AB25" s="31">
        <v>15.32</v>
      </c>
    </row>
    <row r="26" spans="2:28" ht="21">
      <c r="B26" s="6" t="s">
        <v>543</v>
      </c>
      <c r="C26" s="45" t="s">
        <v>487</v>
      </c>
      <c r="I26" s="64"/>
      <c r="J26" s="64">
        <v>17.52</v>
      </c>
      <c r="K26" s="64">
        <v>16.649999999999999</v>
      </c>
      <c r="L26" s="64">
        <v>15.45</v>
      </c>
      <c r="M26" s="64">
        <v>15.17</v>
      </c>
      <c r="N26" s="64">
        <v>15.83</v>
      </c>
      <c r="O26" s="64">
        <v>15.48</v>
      </c>
      <c r="P26" s="64">
        <v>14.21</v>
      </c>
      <c r="Q26" s="64">
        <v>13.92</v>
      </c>
      <c r="R26" s="64">
        <v>12.71</v>
      </c>
      <c r="S26" s="64">
        <v>12.98</v>
      </c>
      <c r="T26" s="64">
        <v>12.62</v>
      </c>
      <c r="U26" s="64">
        <v>12.89</v>
      </c>
      <c r="V26" s="64">
        <v>13.68</v>
      </c>
      <c r="W26" s="64">
        <v>13.85</v>
      </c>
      <c r="X26" s="64">
        <v>13.42</v>
      </c>
      <c r="Z26" s="64">
        <v>12.58</v>
      </c>
      <c r="AA26" s="31">
        <v>13.61</v>
      </c>
      <c r="AB26" s="31">
        <v>14.65</v>
      </c>
    </row>
    <row r="27" spans="2:28">
      <c r="B27" s="6" t="s">
        <v>544</v>
      </c>
      <c r="C27" s="45" t="s">
        <v>488</v>
      </c>
      <c r="D27" s="64">
        <v>17.420000000000002</v>
      </c>
      <c r="E27" s="64">
        <v>18.489999999999998</v>
      </c>
      <c r="F27" s="64">
        <v>17.47</v>
      </c>
      <c r="G27" s="64">
        <v>16.21</v>
      </c>
      <c r="H27" s="64">
        <v>15.75</v>
      </c>
      <c r="I27" s="64">
        <v>17.23</v>
      </c>
      <c r="J27" s="64">
        <v>18.399999999999999</v>
      </c>
      <c r="K27" s="64">
        <v>17.54</v>
      </c>
      <c r="L27" s="64">
        <v>16.440000000000001</v>
      </c>
      <c r="M27" s="64">
        <v>16.27</v>
      </c>
      <c r="N27" s="64">
        <v>16.309999999999999</v>
      </c>
      <c r="O27" s="64">
        <v>16.100000000000001</v>
      </c>
      <c r="P27" s="64">
        <v>14.92</v>
      </c>
      <c r="Q27" s="64">
        <v>14.95</v>
      </c>
      <c r="R27" s="64">
        <v>13.91</v>
      </c>
      <c r="S27" s="64">
        <v>14.32</v>
      </c>
      <c r="T27" s="64">
        <v>14.03</v>
      </c>
      <c r="U27" s="64">
        <v>14.61</v>
      </c>
      <c r="V27" s="64">
        <v>15.57</v>
      </c>
      <c r="W27" s="64">
        <v>15.89</v>
      </c>
      <c r="X27" s="64">
        <v>15.54</v>
      </c>
      <c r="Z27" s="64">
        <v>14.86</v>
      </c>
      <c r="AA27" s="65">
        <v>16.39</v>
      </c>
      <c r="AB27" s="65">
        <v>17.95</v>
      </c>
    </row>
    <row r="28" spans="2:28" ht="21">
      <c r="B28" s="6" t="s">
        <v>545</v>
      </c>
      <c r="C28" s="45" t="s">
        <v>489</v>
      </c>
      <c r="F28" t="s">
        <v>751</v>
      </c>
      <c r="I28" s="64"/>
      <c r="J28" s="64">
        <v>18.399999999999999</v>
      </c>
      <c r="K28" s="64">
        <v>17.54</v>
      </c>
      <c r="L28" s="64">
        <v>16.440000000000001</v>
      </c>
      <c r="M28" s="64">
        <v>16.27</v>
      </c>
      <c r="N28" s="64">
        <v>16.309999999999999</v>
      </c>
      <c r="O28" s="64">
        <v>16.100000000000001</v>
      </c>
      <c r="P28" s="64">
        <v>14.92</v>
      </c>
      <c r="Q28" s="64">
        <v>14.76</v>
      </c>
      <c r="R28" s="64">
        <v>13.67</v>
      </c>
      <c r="S28" s="64">
        <v>14.09</v>
      </c>
      <c r="T28" s="64">
        <v>13.84</v>
      </c>
      <c r="U28" s="64">
        <v>14.24</v>
      </c>
      <c r="V28" s="64">
        <v>15.2</v>
      </c>
      <c r="W28" s="64">
        <v>15.51</v>
      </c>
      <c r="X28" s="64">
        <v>15.18</v>
      </c>
      <c r="Z28" s="64">
        <v>14.36</v>
      </c>
      <c r="AA28" s="65">
        <v>15.83</v>
      </c>
      <c r="AB28" s="65">
        <v>17.29</v>
      </c>
    </row>
    <row r="29" spans="2:28">
      <c r="B29" s="6" t="s">
        <v>583</v>
      </c>
      <c r="C29" s="45" t="s">
        <v>490</v>
      </c>
      <c r="D29" s="28"/>
      <c r="E29" s="28"/>
      <c r="F29" s="28"/>
      <c r="G29" s="28"/>
      <c r="I29" s="31"/>
      <c r="J29" s="31"/>
      <c r="K29" s="31"/>
      <c r="L29" s="31"/>
      <c r="M29" s="31"/>
      <c r="N29" s="31"/>
      <c r="O29" s="31"/>
      <c r="P29" s="31"/>
      <c r="Q29" s="31"/>
      <c r="R29" s="31"/>
      <c r="S29" s="31"/>
      <c r="T29" s="31"/>
      <c r="U29" s="31"/>
      <c r="V29" s="31"/>
      <c r="W29" s="31"/>
      <c r="X29" s="31"/>
      <c r="Z29" s="31"/>
      <c r="AA29" s="31"/>
      <c r="AB29" s="31"/>
    </row>
    <row r="30" spans="2:28">
      <c r="B30" s="6" t="s">
        <v>584</v>
      </c>
      <c r="C30" s="45" t="s">
        <v>491</v>
      </c>
      <c r="D30" s="28">
        <v>28739628</v>
      </c>
      <c r="E30" s="28">
        <v>28095339</v>
      </c>
      <c r="F30" s="28">
        <v>28479203</v>
      </c>
      <c r="G30" s="28">
        <v>26433078</v>
      </c>
      <c r="H30" s="28">
        <v>26050371</v>
      </c>
      <c r="I30" s="31">
        <v>24874219</v>
      </c>
      <c r="J30" s="31">
        <v>22699788</v>
      </c>
      <c r="K30" s="31">
        <v>23032479</v>
      </c>
      <c r="L30" s="31">
        <v>23260990</v>
      </c>
      <c r="M30" s="31" t="s">
        <v>705</v>
      </c>
      <c r="N30" s="31">
        <v>24005451</v>
      </c>
      <c r="O30" s="31">
        <v>24371735</v>
      </c>
      <c r="P30" s="31">
        <v>24582507</v>
      </c>
      <c r="Q30" s="31">
        <v>24062778</v>
      </c>
      <c r="R30" s="31">
        <v>24387348</v>
      </c>
      <c r="S30" s="31">
        <v>25648152</v>
      </c>
      <c r="T30" s="31">
        <v>22455984</v>
      </c>
      <c r="U30" s="31">
        <v>22821635</v>
      </c>
      <c r="V30" s="31">
        <v>21773668</v>
      </c>
      <c r="W30" s="31">
        <v>21818446</v>
      </c>
      <c r="X30" s="31">
        <v>21548258</v>
      </c>
      <c r="Z30" s="31">
        <v>22073776</v>
      </c>
      <c r="AA30" s="31" t="s">
        <v>632</v>
      </c>
      <c r="AB30" s="31">
        <v>19439206</v>
      </c>
    </row>
    <row r="31" spans="2:28">
      <c r="B31" s="6" t="s">
        <v>583</v>
      </c>
      <c r="C31" s="45" t="s">
        <v>490</v>
      </c>
      <c r="D31" s="64">
        <v>7.3</v>
      </c>
      <c r="E31" s="64">
        <v>7.8</v>
      </c>
      <c r="F31" s="89">
        <v>7.5</v>
      </c>
      <c r="G31" s="89">
        <v>8.1999999999999993</v>
      </c>
      <c r="H31" s="89">
        <v>8</v>
      </c>
      <c r="I31" s="65">
        <v>8.3000000000000007</v>
      </c>
      <c r="J31" s="65">
        <v>9.1999999999999993</v>
      </c>
      <c r="K31" s="65">
        <v>9</v>
      </c>
      <c r="L31" s="65">
        <v>8.4</v>
      </c>
      <c r="M31" s="65">
        <v>8.1</v>
      </c>
      <c r="N31" s="65">
        <v>8.1</v>
      </c>
      <c r="O31" s="65">
        <v>7.9</v>
      </c>
      <c r="P31" s="65">
        <v>7.5</v>
      </c>
      <c r="Q31" s="65">
        <v>7.7</v>
      </c>
      <c r="R31" s="65">
        <v>7.1</v>
      </c>
      <c r="S31" s="65">
        <v>6.8</v>
      </c>
      <c r="T31" s="65">
        <v>7.7</v>
      </c>
      <c r="U31" s="65">
        <v>7.9</v>
      </c>
      <c r="V31" s="65">
        <v>8.6</v>
      </c>
      <c r="W31" s="65">
        <v>8.6</v>
      </c>
      <c r="X31" s="65">
        <v>8.6999999999999993</v>
      </c>
      <c r="Z31" s="65">
        <v>8.6</v>
      </c>
      <c r="AA31" s="65">
        <v>10.4</v>
      </c>
      <c r="AB31" s="65">
        <v>10.8</v>
      </c>
    </row>
    <row r="32" spans="2:28" ht="21">
      <c r="B32" s="6" t="s">
        <v>585</v>
      </c>
      <c r="C32" s="45" t="s">
        <v>492</v>
      </c>
      <c r="D32" s="28"/>
      <c r="E32" s="28"/>
      <c r="F32" s="28"/>
      <c r="G32" s="28"/>
      <c r="H32" s="31" t="s">
        <v>751</v>
      </c>
      <c r="I32" s="65"/>
      <c r="J32" s="65">
        <v>9.1999999999999993</v>
      </c>
      <c r="K32" s="65">
        <v>9</v>
      </c>
      <c r="L32" s="65">
        <v>8.4</v>
      </c>
      <c r="M32" s="65">
        <v>8.1</v>
      </c>
      <c r="N32" s="65">
        <v>8.1</v>
      </c>
      <c r="O32" s="65">
        <v>7.9</v>
      </c>
      <c r="P32" s="65">
        <v>7.5</v>
      </c>
      <c r="Q32" s="65">
        <v>7.6</v>
      </c>
      <c r="R32" s="65">
        <v>7</v>
      </c>
      <c r="S32" s="65">
        <v>6.7</v>
      </c>
      <c r="T32" s="65">
        <v>7.6</v>
      </c>
      <c r="U32" s="65">
        <v>7.6</v>
      </c>
      <c r="V32" s="65">
        <v>8.3000000000000007</v>
      </c>
      <c r="W32" s="65">
        <v>8.4</v>
      </c>
      <c r="X32" s="65">
        <v>8.5</v>
      </c>
      <c r="Z32" s="65">
        <v>8.3000000000000007</v>
      </c>
      <c r="AA32" s="65">
        <v>10</v>
      </c>
      <c r="AB32" s="65">
        <v>10.3</v>
      </c>
    </row>
    <row r="33" spans="8:24">
      <c r="H33" s="31"/>
      <c r="Q33" s="28"/>
      <c r="S33" s="28"/>
      <c r="T33" s="28"/>
      <c r="U33" s="28"/>
      <c r="V33" s="28"/>
      <c r="W33" s="28"/>
      <c r="X33" s="28"/>
    </row>
    <row r="34" spans="8:24">
      <c r="H34" s="65"/>
      <c r="S34" s="28"/>
    </row>
    <row r="35" spans="8:24">
      <c r="S35" s="31"/>
    </row>
    <row r="36" spans="8:24">
      <c r="S36" s="31"/>
    </row>
    <row r="37" spans="8:24">
      <c r="S37" s="31"/>
    </row>
    <row r="38" spans="8:24">
      <c r="S38" s="31"/>
    </row>
    <row r="39" spans="8:24">
      <c r="S39" s="31"/>
    </row>
    <row r="40" spans="8:24">
      <c r="S40" s="31"/>
    </row>
    <row r="41" spans="8:24">
      <c r="S41" s="64"/>
    </row>
    <row r="42" spans="8:24">
      <c r="S42" s="64"/>
    </row>
    <row r="43" spans="8:24">
      <c r="S43" s="64"/>
    </row>
    <row r="44" spans="8:24">
      <c r="S44" s="64"/>
    </row>
    <row r="45" spans="8:24">
      <c r="S45" s="64"/>
    </row>
    <row r="46" spans="8:24">
      <c r="S46" s="64"/>
    </row>
    <row r="47" spans="8:24">
      <c r="S47" s="31"/>
    </row>
    <row r="48" spans="8:24">
      <c r="S48" s="31"/>
    </row>
    <row r="49" spans="19:19">
      <c r="S49" s="65"/>
    </row>
    <row r="50" spans="19:19">
      <c r="S50" s="65"/>
    </row>
  </sheetData>
  <phoneticPr fontId="3" type="noConversion"/>
  <hyperlinks>
    <hyperlink ref="B1" location="'Spis treści'!A1" display="Powrót do spisu treści" xr:uid="{00000000-0004-0000-0C00-000000000000}"/>
    <hyperlink ref="C1" location="'Spis treści'!A1" display="Back to table of contents" xr:uid="{00000000-0004-0000-0C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H16"/>
  <sheetViews>
    <sheetView showGridLines="0" workbookViewId="0">
      <selection activeCell="E40" sqref="E40"/>
    </sheetView>
  </sheetViews>
  <sheetFormatPr defaultRowHeight="12.5"/>
  <cols>
    <col min="2" max="2" width="6.81640625" customWidth="1"/>
    <col min="3" max="3" width="39.1796875" customWidth="1"/>
    <col min="4" max="4" width="15.54296875" customWidth="1"/>
    <col min="5" max="5" width="18.453125" customWidth="1"/>
    <col min="6" max="6" width="22.453125" customWidth="1"/>
    <col min="7" max="7" width="11.81640625" customWidth="1"/>
    <col min="8" max="8" width="13.54296875" customWidth="1"/>
  </cols>
  <sheetData>
    <row r="1" spans="2:8">
      <c r="B1" s="2" t="s">
        <v>94</v>
      </c>
      <c r="C1" s="2" t="s">
        <v>95</v>
      </c>
    </row>
    <row r="2" spans="2:8">
      <c r="B2" s="2"/>
      <c r="C2" s="2"/>
    </row>
    <row r="3" spans="2:8" ht="14">
      <c r="B3" s="24" t="s">
        <v>623</v>
      </c>
      <c r="C3" s="2"/>
    </row>
    <row r="4" spans="2:8">
      <c r="B4" s="4" t="s">
        <v>622</v>
      </c>
    </row>
    <row r="6" spans="2:8" ht="12.65" customHeight="1">
      <c r="B6" s="104" t="s">
        <v>586</v>
      </c>
      <c r="C6" s="97" t="s">
        <v>587</v>
      </c>
      <c r="D6" s="97" t="s">
        <v>588</v>
      </c>
      <c r="E6" s="66" t="s">
        <v>589</v>
      </c>
      <c r="F6" s="66" t="s">
        <v>589</v>
      </c>
      <c r="G6" s="97" t="s">
        <v>591</v>
      </c>
      <c r="H6" s="98"/>
    </row>
    <row r="7" spans="2:8">
      <c r="B7" s="104"/>
      <c r="C7" s="97"/>
      <c r="D7" s="97"/>
      <c r="E7" s="66" t="s">
        <v>594</v>
      </c>
      <c r="F7" s="66" t="s">
        <v>590</v>
      </c>
      <c r="G7" s="97"/>
      <c r="H7" s="98"/>
    </row>
    <row r="8" spans="2:8">
      <c r="B8" s="104"/>
      <c r="C8" s="97"/>
      <c r="D8" s="97"/>
      <c r="E8" s="67"/>
      <c r="F8" s="66"/>
      <c r="G8" s="97"/>
      <c r="H8" s="98"/>
    </row>
    <row r="9" spans="2:8" ht="12.65" customHeight="1">
      <c r="B9" s="104" t="s">
        <v>55</v>
      </c>
      <c r="C9" s="97" t="s">
        <v>522</v>
      </c>
      <c r="D9" s="97" t="s">
        <v>523</v>
      </c>
      <c r="E9" s="66" t="s">
        <v>524</v>
      </c>
      <c r="F9" s="66" t="s">
        <v>525</v>
      </c>
      <c r="G9" s="97" t="s">
        <v>527</v>
      </c>
      <c r="H9" s="98"/>
    </row>
    <row r="10" spans="2:8" ht="25">
      <c r="B10" s="104"/>
      <c r="C10" s="97"/>
      <c r="D10" s="97"/>
      <c r="E10" s="66" t="s">
        <v>595</v>
      </c>
      <c r="F10" s="66" t="s">
        <v>526</v>
      </c>
      <c r="G10" s="97"/>
      <c r="H10" s="98"/>
    </row>
    <row r="11" spans="2:8" ht="23.5" customHeight="1">
      <c r="B11" s="104"/>
      <c r="C11" s="97"/>
      <c r="D11" s="97"/>
      <c r="E11" s="67"/>
      <c r="F11" s="66"/>
      <c r="G11" s="97"/>
      <c r="H11" s="98"/>
    </row>
    <row r="12" spans="2:8" ht="13" thickBot="1">
      <c r="B12" s="99" t="s">
        <v>624</v>
      </c>
      <c r="C12" s="100"/>
      <c r="D12" s="100"/>
      <c r="E12" s="100"/>
      <c r="F12" s="100"/>
      <c r="G12" s="100"/>
      <c r="H12" s="101"/>
    </row>
    <row r="13" spans="2:8" ht="25.5" thickBot="1">
      <c r="B13" s="58" t="s">
        <v>493</v>
      </c>
      <c r="C13" s="59" t="s">
        <v>528</v>
      </c>
      <c r="D13" s="59" t="s">
        <v>548</v>
      </c>
      <c r="E13" s="60">
        <v>1</v>
      </c>
      <c r="F13" s="60">
        <v>1</v>
      </c>
      <c r="G13" s="59" t="s">
        <v>592</v>
      </c>
      <c r="H13" s="59" t="s">
        <v>529</v>
      </c>
    </row>
    <row r="14" spans="2:8" ht="25.5" thickBot="1">
      <c r="B14" s="58" t="s">
        <v>497</v>
      </c>
      <c r="C14" s="59" t="s">
        <v>767</v>
      </c>
      <c r="D14" s="59" t="s">
        <v>548</v>
      </c>
      <c r="E14" s="60">
        <v>1</v>
      </c>
      <c r="F14" s="60">
        <v>1</v>
      </c>
      <c r="G14" s="59" t="s">
        <v>592</v>
      </c>
      <c r="H14" s="59" t="s">
        <v>529</v>
      </c>
    </row>
    <row r="15" spans="2:8">
      <c r="B15" s="102" t="s">
        <v>768</v>
      </c>
      <c r="C15" s="103"/>
      <c r="D15" s="103"/>
      <c r="E15" s="103"/>
      <c r="F15" s="103"/>
      <c r="G15" s="103"/>
      <c r="H15" s="103"/>
    </row>
    <row r="16" spans="2:8" ht="25.5" thickBot="1">
      <c r="B16" s="58" t="s">
        <v>493</v>
      </c>
      <c r="C16" s="59" t="s">
        <v>593</v>
      </c>
      <c r="D16" s="59" t="s">
        <v>548</v>
      </c>
      <c r="E16" s="60">
        <v>1</v>
      </c>
      <c r="F16" s="60">
        <v>1</v>
      </c>
      <c r="G16" s="59" t="s">
        <v>592</v>
      </c>
      <c r="H16" s="59" t="s">
        <v>529</v>
      </c>
    </row>
  </sheetData>
  <mergeCells count="10">
    <mergeCell ref="G6:H8"/>
    <mergeCell ref="G9:H11"/>
    <mergeCell ref="B12:H12"/>
    <mergeCell ref="B15:H15"/>
    <mergeCell ref="B6:B8"/>
    <mergeCell ref="C6:C8"/>
    <mergeCell ref="D6:D8"/>
    <mergeCell ref="B9:B11"/>
    <mergeCell ref="C9:C11"/>
    <mergeCell ref="D9:D11"/>
  </mergeCells>
  <hyperlinks>
    <hyperlink ref="B1" location="'Spis treści'!A1" display="Powrót do spisu treści" xr:uid="{00000000-0004-0000-0D00-000000000000}"/>
    <hyperlink ref="C1" location="'Spis treści'!A1" display="Back to table of contents" xr:uid="{00000000-0004-0000-0D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5944-5252-4D1B-971E-780583629B7D}">
  <sheetPr>
    <tabColor rgb="FF00B050"/>
  </sheetPr>
  <dimension ref="B1:AB30"/>
  <sheetViews>
    <sheetView showGridLines="0" zoomScale="90" zoomScaleNormal="90" workbookViewId="0">
      <selection activeCell="D8" sqref="D8"/>
    </sheetView>
  </sheetViews>
  <sheetFormatPr defaultRowHeight="12.5"/>
  <cols>
    <col min="2" max="2" width="34" customWidth="1"/>
    <col min="3" max="4" width="37.1796875" customWidth="1"/>
    <col min="5" max="5" width="23.453125" customWidth="1"/>
    <col min="6" max="6" width="17" customWidth="1"/>
    <col min="7" max="7" width="13.81640625" customWidth="1"/>
    <col min="8" max="8" width="13.7265625" customWidth="1"/>
    <col min="9" max="28" width="12.54296875" customWidth="1"/>
  </cols>
  <sheetData>
    <row r="1" spans="2:28">
      <c r="B1" s="2" t="s">
        <v>94</v>
      </c>
      <c r="C1" s="2" t="s">
        <v>95</v>
      </c>
      <c r="D1" s="2"/>
      <c r="E1" s="2"/>
      <c r="F1" s="2"/>
      <c r="G1" s="2"/>
      <c r="H1" s="2"/>
      <c r="I1" s="2"/>
      <c r="J1" s="2"/>
      <c r="K1" s="2"/>
      <c r="L1" s="2"/>
      <c r="M1" s="2"/>
      <c r="N1" s="2"/>
      <c r="O1" s="2"/>
      <c r="P1" s="2"/>
      <c r="Q1" s="2"/>
    </row>
    <row r="3" spans="2:28" ht="14">
      <c r="B3" s="24" t="s">
        <v>641</v>
      </c>
    </row>
    <row r="4" spans="2:28">
      <c r="B4" s="4" t="s">
        <v>642</v>
      </c>
    </row>
    <row r="6" spans="2:28" ht="13" thickBot="1"/>
    <row r="7" spans="2:28" ht="13" thickBot="1">
      <c r="B7" s="68" t="s">
        <v>636</v>
      </c>
      <c r="C7" s="70" t="s">
        <v>640</v>
      </c>
      <c r="D7" s="69" t="s">
        <v>786</v>
      </c>
      <c r="E7" s="69">
        <v>46022</v>
      </c>
      <c r="F7" s="69">
        <v>45930</v>
      </c>
      <c r="G7" s="69">
        <v>45838</v>
      </c>
      <c r="H7" s="69">
        <v>45747</v>
      </c>
      <c r="I7" s="69">
        <v>45657</v>
      </c>
      <c r="J7" s="69">
        <v>45565</v>
      </c>
      <c r="K7" s="69">
        <v>45473</v>
      </c>
      <c r="L7" s="69">
        <v>45382</v>
      </c>
      <c r="M7" s="69">
        <v>45291</v>
      </c>
      <c r="N7" s="69">
        <v>45199</v>
      </c>
      <c r="O7" s="69" t="s">
        <v>684</v>
      </c>
      <c r="P7" s="69">
        <v>45016</v>
      </c>
      <c r="Q7" s="69">
        <v>44926</v>
      </c>
      <c r="R7" s="69" t="s">
        <v>657</v>
      </c>
      <c r="S7" s="69" t="s">
        <v>649</v>
      </c>
      <c r="T7" s="69">
        <v>44651</v>
      </c>
      <c r="U7" s="69">
        <v>44561</v>
      </c>
      <c r="V7" s="69">
        <v>44469</v>
      </c>
      <c r="W7" s="69">
        <v>44377</v>
      </c>
      <c r="X7" s="69">
        <v>44286</v>
      </c>
      <c r="Y7" s="69">
        <v>44196</v>
      </c>
      <c r="Z7" s="69" t="s">
        <v>384</v>
      </c>
      <c r="AA7" s="69">
        <v>43465</v>
      </c>
      <c r="AB7" s="69" t="s">
        <v>207</v>
      </c>
    </row>
    <row r="8" spans="2:28">
      <c r="B8" s="13" t="s">
        <v>637</v>
      </c>
      <c r="C8" s="45" t="s">
        <v>643</v>
      </c>
      <c r="D8" s="28">
        <v>1410</v>
      </c>
      <c r="E8" s="28">
        <v>1416.24</v>
      </c>
      <c r="F8" s="28">
        <v>1395.81</v>
      </c>
      <c r="G8" s="28">
        <v>1361.36</v>
      </c>
      <c r="H8" s="28">
        <v>1364</v>
      </c>
      <c r="I8" s="28">
        <v>1333</v>
      </c>
      <c r="J8" s="28">
        <v>1311</v>
      </c>
      <c r="K8" s="28">
        <v>1297</v>
      </c>
      <c r="L8" s="28">
        <v>1275</v>
      </c>
      <c r="M8" s="28">
        <v>1268</v>
      </c>
      <c r="N8" s="28">
        <v>1239.26</v>
      </c>
      <c r="O8" s="28">
        <v>1271.81</v>
      </c>
      <c r="P8" s="28">
        <v>1208.2850000000001</v>
      </c>
      <c r="Q8" s="28">
        <v>1209.8</v>
      </c>
      <c r="R8" s="28">
        <v>1171.3900000000001</v>
      </c>
      <c r="S8" s="28">
        <v>1162.585</v>
      </c>
      <c r="T8" s="28">
        <v>1159.06</v>
      </c>
      <c r="U8" s="28">
        <v>1158.24</v>
      </c>
      <c r="V8" s="28">
        <v>1134.96</v>
      </c>
      <c r="W8" s="28">
        <v>1137.44</v>
      </c>
      <c r="X8" s="28">
        <v>1114.6099999999999</v>
      </c>
      <c r="Y8" s="28">
        <v>1116</v>
      </c>
      <c r="Z8" s="28">
        <v>1063</v>
      </c>
      <c r="AA8" s="28">
        <v>1209</v>
      </c>
      <c r="AB8" s="28">
        <v>1315</v>
      </c>
    </row>
    <row r="9" spans="2:28">
      <c r="B9" s="6" t="s">
        <v>638</v>
      </c>
      <c r="C9" s="45" t="s">
        <v>644</v>
      </c>
      <c r="D9" s="28">
        <v>363</v>
      </c>
      <c r="E9" s="28">
        <v>359.61</v>
      </c>
      <c r="F9" s="28">
        <v>354.62</v>
      </c>
      <c r="G9" s="28">
        <v>344.245</v>
      </c>
      <c r="H9" s="28">
        <v>342</v>
      </c>
      <c r="I9" s="28">
        <v>333.125</v>
      </c>
      <c r="J9" s="28">
        <v>332</v>
      </c>
      <c r="K9" s="28">
        <v>327</v>
      </c>
      <c r="L9" s="28">
        <v>320</v>
      </c>
      <c r="M9" s="28">
        <v>320</v>
      </c>
      <c r="N9" s="28">
        <f>51.975+0.33+266.19</f>
        <v>318.495</v>
      </c>
      <c r="O9" s="28">
        <v>320.91499999999996</v>
      </c>
      <c r="P9" s="28">
        <f>263.09+54.825</f>
        <v>317.91499999999996</v>
      </c>
      <c r="Q9" s="28">
        <f>54.8+261.3</f>
        <v>316.10000000000002</v>
      </c>
      <c r="R9" s="28">
        <f>260.84+57</f>
        <v>317.83999999999997</v>
      </c>
      <c r="S9" s="28">
        <f>253.64+24</f>
        <v>277.64</v>
      </c>
      <c r="T9" s="28">
        <v>295.39499999999998</v>
      </c>
      <c r="U9" s="28">
        <v>274.60000000000002</v>
      </c>
      <c r="V9" s="28">
        <v>268.75</v>
      </c>
      <c r="W9" s="28">
        <v>261.75</v>
      </c>
      <c r="X9" s="28">
        <v>253.03</v>
      </c>
      <c r="Y9" s="28">
        <v>248.09</v>
      </c>
      <c r="Z9" s="28">
        <v>246</v>
      </c>
      <c r="AA9" s="28">
        <v>260</v>
      </c>
      <c r="AB9" s="28">
        <v>250</v>
      </c>
    </row>
    <row r="10" spans="2:28">
      <c r="B10" s="6" t="s">
        <v>639</v>
      </c>
      <c r="C10" s="45" t="s">
        <v>645</v>
      </c>
      <c r="D10" s="28">
        <v>1773</v>
      </c>
      <c r="E10" s="28">
        <v>1775.85</v>
      </c>
      <c r="F10" s="28">
        <v>1750.4299999999998</v>
      </c>
      <c r="G10" s="28">
        <v>1705.605</v>
      </c>
      <c r="H10" s="28">
        <v>1706</v>
      </c>
      <c r="I10" s="28">
        <v>1666.125</v>
      </c>
      <c r="J10" s="28">
        <v>1642</v>
      </c>
      <c r="K10" s="28">
        <v>1624</v>
      </c>
      <c r="L10" s="28">
        <v>1595</v>
      </c>
      <c r="M10" s="28">
        <v>1588</v>
      </c>
      <c r="N10" s="28">
        <f>SUM(N8:N9)</f>
        <v>1557.7550000000001</v>
      </c>
      <c r="O10" s="28">
        <v>1592.7249999999999</v>
      </c>
      <c r="P10" s="28">
        <f>SUM(P8:P9)</f>
        <v>1526.2</v>
      </c>
      <c r="Q10" s="28">
        <f>SUM(Q8:Q9)</f>
        <v>1525.9</v>
      </c>
      <c r="R10" s="28">
        <f>SUM(R8:R9)</f>
        <v>1489.23</v>
      </c>
      <c r="S10" s="28">
        <f>SUM(S8:S9)</f>
        <v>1440.2249999999999</v>
      </c>
      <c r="T10" s="28">
        <v>1454.4549999999999</v>
      </c>
      <c r="U10" s="28">
        <v>1432.8400000000001</v>
      </c>
      <c r="V10" s="28">
        <v>1403.71</v>
      </c>
      <c r="W10" s="28">
        <v>1399.19</v>
      </c>
      <c r="X10" s="28">
        <v>1367.6399999999999</v>
      </c>
      <c r="Y10" s="28">
        <v>1364.09</v>
      </c>
      <c r="Z10" s="28">
        <v>1309</v>
      </c>
      <c r="AA10" s="28">
        <v>1469</v>
      </c>
      <c r="AB10" s="28">
        <v>1565</v>
      </c>
    </row>
    <row r="14" spans="2:28">
      <c r="W14" s="28"/>
    </row>
    <row r="15" spans="2:28">
      <c r="W15" s="28"/>
    </row>
    <row r="16" spans="2:28">
      <c r="W16" s="28"/>
    </row>
    <row r="17" spans="3:23">
      <c r="W17" s="28"/>
    </row>
    <row r="25" spans="3:23">
      <c r="C25" s="19"/>
      <c r="D25" s="19"/>
      <c r="E25" s="19"/>
      <c r="F25" s="19"/>
      <c r="G25" s="19"/>
      <c r="H25" s="19"/>
      <c r="I25" s="19"/>
      <c r="J25" s="19"/>
      <c r="K25" s="19"/>
      <c r="L25" s="19"/>
      <c r="M25" s="19"/>
      <c r="N25" s="19"/>
      <c r="O25" s="19"/>
      <c r="P25" s="19"/>
      <c r="Q25" s="19"/>
      <c r="R25" s="19"/>
    </row>
    <row r="27" spans="3:23">
      <c r="V27" s="28"/>
    </row>
    <row r="28" spans="3:23">
      <c r="V28" s="28"/>
    </row>
    <row r="29" spans="3:23">
      <c r="V29" s="28"/>
    </row>
    <row r="30" spans="3:23">
      <c r="V30" s="28"/>
    </row>
  </sheetData>
  <hyperlinks>
    <hyperlink ref="B1" location="'Spis treści'!A1" display="Powrót do spisu treści" xr:uid="{812F28A6-6D78-4E87-8DB5-7F426C52F310}"/>
    <hyperlink ref="C1" location="'Spis treści'!A1" display="Back to table of contents" xr:uid="{71F2CF51-8EEF-4232-B812-FAA2ADC7549F}"/>
  </hyperlinks>
  <pageMargins left="0.7" right="0.7" top="0.75" bottom="0.75" header="0.3" footer="0.3"/>
  <pageSetup paperSize="9" orientation="portrait" r:id="rId1"/>
  <headerFooter>
    <oddFooter>&amp;L&amp;1#&amp;"Calibri"&amp;10&amp;K000000KLAUZULA POUFNOSCI:  BOŚ Wewnętrzne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L80"/>
  <sheetViews>
    <sheetView showGridLines="0" topLeftCell="A6" zoomScaleNormal="100" workbookViewId="0">
      <selection activeCell="I17" sqref="I17:I18"/>
    </sheetView>
  </sheetViews>
  <sheetFormatPr defaultRowHeight="12.5"/>
  <cols>
    <col min="2" max="2" width="39.1796875" customWidth="1"/>
    <col min="3" max="3" width="28.453125" customWidth="1"/>
    <col min="4" max="4" width="16.54296875" customWidth="1"/>
    <col min="5" max="5" width="13.1796875" customWidth="1"/>
    <col min="6" max="6" width="13.54296875" customWidth="1"/>
    <col min="7" max="7" width="11.54296875" customWidth="1"/>
    <col min="8" max="8" width="16.1796875" customWidth="1"/>
    <col min="9" max="9" width="19" customWidth="1"/>
    <col min="11" max="11" width="46.1796875" customWidth="1"/>
  </cols>
  <sheetData>
    <row r="1" spans="2:9">
      <c r="B1" s="2" t="s">
        <v>94</v>
      </c>
      <c r="C1" s="2" t="s">
        <v>95</v>
      </c>
    </row>
    <row r="3" spans="2:9" ht="14">
      <c r="B3" s="24" t="s">
        <v>538</v>
      </c>
    </row>
    <row r="4" spans="2:9">
      <c r="B4" s="4" t="s">
        <v>537</v>
      </c>
    </row>
    <row r="6" spans="2:9" ht="51.65" customHeight="1">
      <c r="B6" s="61" t="s">
        <v>769</v>
      </c>
      <c r="C6" s="61" t="s">
        <v>791</v>
      </c>
      <c r="D6" s="61" t="s">
        <v>770</v>
      </c>
      <c r="E6" s="61" t="s">
        <v>771</v>
      </c>
      <c r="F6" s="72" t="s">
        <v>627</v>
      </c>
      <c r="G6" s="61" t="s">
        <v>628</v>
      </c>
      <c r="H6" s="61" t="s">
        <v>629</v>
      </c>
      <c r="I6" s="61" t="s">
        <v>679</v>
      </c>
    </row>
    <row r="7" spans="2:9" ht="15" customHeight="1">
      <c r="B7" s="61" t="s">
        <v>694</v>
      </c>
      <c r="C7" s="61"/>
      <c r="D7" s="105"/>
      <c r="E7" s="105"/>
      <c r="F7" s="105"/>
      <c r="G7" s="105"/>
      <c r="H7" s="105"/>
      <c r="I7" s="105"/>
    </row>
    <row r="8" spans="2:9">
      <c r="B8" s="61" t="s">
        <v>695</v>
      </c>
      <c r="C8" s="61"/>
      <c r="D8" s="105"/>
      <c r="E8" s="105"/>
      <c r="F8" s="105"/>
      <c r="G8" s="105"/>
      <c r="H8" s="105"/>
      <c r="I8" s="105"/>
    </row>
    <row r="9" spans="2:9" ht="13" thickBot="1">
      <c r="B9" s="61" t="s">
        <v>792</v>
      </c>
      <c r="C9" s="61"/>
      <c r="D9" s="106"/>
      <c r="E9" s="106"/>
      <c r="F9" s="106"/>
      <c r="G9" s="106"/>
      <c r="H9" s="106"/>
      <c r="I9" s="106"/>
    </row>
    <row r="10" spans="2:9" ht="13" thickBot="1">
      <c r="B10" s="84" t="s">
        <v>3</v>
      </c>
      <c r="C10" s="76" t="s">
        <v>33</v>
      </c>
      <c r="D10" s="85">
        <v>66797</v>
      </c>
      <c r="E10" s="85">
        <v>49887</v>
      </c>
      <c r="F10" s="85">
        <v>45200</v>
      </c>
      <c r="G10" s="85">
        <v>16257</v>
      </c>
      <c r="H10" s="85">
        <v>-630</v>
      </c>
      <c r="I10" s="85">
        <v>177511</v>
      </c>
    </row>
    <row r="11" spans="2:9" ht="13" thickBot="1">
      <c r="B11" s="76" t="s">
        <v>596</v>
      </c>
      <c r="C11" s="76" t="s">
        <v>494</v>
      </c>
      <c r="D11" s="80">
        <v>258032</v>
      </c>
      <c r="E11" s="80">
        <v>151571</v>
      </c>
      <c r="F11" s="80">
        <v>-77421</v>
      </c>
      <c r="G11" s="80">
        <v>18857</v>
      </c>
      <c r="H11" s="81">
        <v>-69</v>
      </c>
      <c r="I11" s="80">
        <v>350970</v>
      </c>
    </row>
    <row r="12" spans="2:9" ht="13" thickBot="1">
      <c r="B12" s="76" t="s">
        <v>597</v>
      </c>
      <c r="C12" s="76" t="s">
        <v>495</v>
      </c>
      <c r="D12" s="80">
        <v>146428</v>
      </c>
      <c r="E12" s="80">
        <v>38118</v>
      </c>
      <c r="F12" s="80">
        <v>143317</v>
      </c>
      <c r="G12" s="80">
        <v>1746</v>
      </c>
      <c r="H12" s="81">
        <v>-78</v>
      </c>
      <c r="I12" s="80">
        <v>329531</v>
      </c>
    </row>
    <row r="13" spans="2:9" ht="13" thickBot="1">
      <c r="B13" s="76" t="s">
        <v>598</v>
      </c>
      <c r="C13" s="76" t="s">
        <v>496</v>
      </c>
      <c r="D13" s="80">
        <v>111604</v>
      </c>
      <c r="E13" s="80">
        <v>113453</v>
      </c>
      <c r="F13" s="80">
        <v>-220738</v>
      </c>
      <c r="G13" s="80">
        <v>17111</v>
      </c>
      <c r="H13" s="81">
        <v>9</v>
      </c>
      <c r="I13" s="80">
        <v>21439</v>
      </c>
    </row>
    <row r="14" spans="2:9" ht="15" customHeight="1" thickBot="1">
      <c r="B14" s="82" t="s">
        <v>599</v>
      </c>
      <c r="C14" s="76" t="s">
        <v>498</v>
      </c>
      <c r="D14" s="83">
        <v>-191235</v>
      </c>
      <c r="E14" s="83">
        <v>-101684</v>
      </c>
      <c r="F14" s="83">
        <v>122621</v>
      </c>
      <c r="G14" s="83">
        <v>-2600</v>
      </c>
      <c r="H14" s="83">
        <v>-561</v>
      </c>
      <c r="I14" s="83">
        <v>-173459</v>
      </c>
    </row>
    <row r="15" spans="2:9" ht="14.5" customHeight="1" thickBot="1">
      <c r="B15" s="76" t="s">
        <v>597</v>
      </c>
      <c r="C15" s="76" t="s">
        <v>495</v>
      </c>
      <c r="D15" s="80">
        <v>-61666</v>
      </c>
      <c r="E15" s="80">
        <v>-72572</v>
      </c>
      <c r="F15" s="80">
        <v>-15863</v>
      </c>
      <c r="G15" s="80">
        <v>-1555</v>
      </c>
      <c r="H15" s="81">
        <v>-364</v>
      </c>
      <c r="I15" s="80">
        <v>-152020</v>
      </c>
    </row>
    <row r="16" spans="2:9" ht="13" thickBot="1">
      <c r="B16" s="76" t="s">
        <v>598</v>
      </c>
      <c r="C16" s="76" t="s">
        <v>496</v>
      </c>
      <c r="D16" s="80">
        <v>-129569</v>
      </c>
      <c r="E16" s="80">
        <v>-29112</v>
      </c>
      <c r="F16" s="80">
        <v>138484</v>
      </c>
      <c r="G16" s="80">
        <v>-1045</v>
      </c>
      <c r="H16" s="80">
        <v>-197</v>
      </c>
      <c r="I16" s="80">
        <v>-21439</v>
      </c>
    </row>
    <row r="17" spans="2:9" ht="13" thickBot="1">
      <c r="B17" s="76" t="s">
        <v>600</v>
      </c>
      <c r="C17" s="76" t="s">
        <v>499</v>
      </c>
      <c r="D17" s="80">
        <v>12558</v>
      </c>
      <c r="E17" s="80">
        <v>2900</v>
      </c>
      <c r="F17" s="81" t="s">
        <v>790</v>
      </c>
      <c r="G17" s="80">
        <v>22502</v>
      </c>
      <c r="H17" s="81">
        <v>-457</v>
      </c>
      <c r="I17" s="80">
        <v>37503</v>
      </c>
    </row>
    <row r="18" spans="2:9" ht="13" thickBot="1">
      <c r="B18" s="76" t="s">
        <v>7</v>
      </c>
      <c r="C18" s="76" t="s">
        <v>500</v>
      </c>
      <c r="D18" s="81" t="s">
        <v>790</v>
      </c>
      <c r="E18" s="81" t="s">
        <v>790</v>
      </c>
      <c r="F18" s="80">
        <v>12037</v>
      </c>
      <c r="G18" s="81">
        <v>1</v>
      </c>
      <c r="H18" s="81" t="s">
        <v>790</v>
      </c>
      <c r="I18" s="80">
        <v>12038</v>
      </c>
    </row>
    <row r="19" spans="2:9" ht="19.5" thickBot="1">
      <c r="B19" s="76" t="s">
        <v>601</v>
      </c>
      <c r="C19" s="76" t="s">
        <v>501</v>
      </c>
      <c r="D19" s="81" t="s">
        <v>790</v>
      </c>
      <c r="E19" s="81" t="s">
        <v>790</v>
      </c>
      <c r="F19" s="80">
        <v>4429</v>
      </c>
      <c r="G19" s="80">
        <v>3111</v>
      </c>
      <c r="H19" s="81" t="s">
        <v>790</v>
      </c>
      <c r="I19" s="80">
        <v>7540</v>
      </c>
    </row>
    <row r="20" spans="2:9" ht="13" thickBot="1">
      <c r="B20" s="76" t="s">
        <v>82</v>
      </c>
      <c r="C20" s="76" t="s">
        <v>92</v>
      </c>
      <c r="D20" s="81" t="s">
        <v>790</v>
      </c>
      <c r="E20" s="81" t="s">
        <v>790</v>
      </c>
      <c r="F20" s="80" t="s">
        <v>790</v>
      </c>
      <c r="G20" s="81" t="s">
        <v>790</v>
      </c>
      <c r="H20" s="81" t="s">
        <v>790</v>
      </c>
      <c r="I20" s="80" t="s">
        <v>790</v>
      </c>
    </row>
    <row r="21" spans="2:9" ht="13" thickBot="1">
      <c r="B21" s="76" t="s">
        <v>218</v>
      </c>
      <c r="C21" s="76" t="s">
        <v>44</v>
      </c>
      <c r="D21" s="80" t="s">
        <v>790</v>
      </c>
      <c r="E21" s="80" t="s">
        <v>790</v>
      </c>
      <c r="F21" s="80">
        <v>27172</v>
      </c>
      <c r="G21" s="80" t="s">
        <v>790</v>
      </c>
      <c r="H21" s="80" t="s">
        <v>790</v>
      </c>
      <c r="I21" s="80">
        <v>27172</v>
      </c>
    </row>
    <row r="22" spans="2:9" ht="13" thickBot="1">
      <c r="B22" s="76" t="s">
        <v>602</v>
      </c>
      <c r="C22" s="76" t="s">
        <v>502</v>
      </c>
      <c r="D22" s="80">
        <v>3990</v>
      </c>
      <c r="E22" s="80">
        <v>642</v>
      </c>
      <c r="F22" s="80">
        <v>5472</v>
      </c>
      <c r="G22" s="81">
        <v>56</v>
      </c>
      <c r="H22" s="81">
        <v>-2</v>
      </c>
      <c r="I22" s="80">
        <v>10158</v>
      </c>
    </row>
    <row r="23" spans="2:9" ht="13" customHeight="1" thickBot="1">
      <c r="B23" s="76" t="s">
        <v>696</v>
      </c>
      <c r="C23" s="76" t="s">
        <v>672</v>
      </c>
      <c r="D23" s="80">
        <v>738</v>
      </c>
      <c r="E23" s="80">
        <v>-1</v>
      </c>
      <c r="F23" s="80" t="s">
        <v>790</v>
      </c>
      <c r="G23" s="81" t="s">
        <v>790</v>
      </c>
      <c r="H23" s="81" t="s">
        <v>790</v>
      </c>
      <c r="I23" s="80">
        <v>737</v>
      </c>
    </row>
    <row r="24" spans="2:9" ht="13" thickBot="1">
      <c r="B24" s="76" t="s">
        <v>603</v>
      </c>
      <c r="C24" s="76" t="s">
        <v>503</v>
      </c>
      <c r="D24" s="80">
        <v>84083</v>
      </c>
      <c r="E24" s="80">
        <v>53428</v>
      </c>
      <c r="F24" s="80">
        <v>94310</v>
      </c>
      <c r="G24" s="80">
        <v>41927</v>
      </c>
      <c r="H24" s="80">
        <v>-1089</v>
      </c>
      <c r="I24" s="80">
        <v>272659</v>
      </c>
    </row>
    <row r="25" spans="2:9" ht="13" thickBot="1">
      <c r="B25" s="76" t="s">
        <v>604</v>
      </c>
      <c r="C25" s="76" t="s">
        <v>504</v>
      </c>
      <c r="D25" s="80">
        <v>1100</v>
      </c>
      <c r="E25" s="80">
        <v>-1852</v>
      </c>
      <c r="F25" s="80" t="s">
        <v>790</v>
      </c>
      <c r="G25" s="80">
        <v>-874</v>
      </c>
      <c r="H25" s="80">
        <v>-3092</v>
      </c>
      <c r="I25" s="80">
        <v>-4718</v>
      </c>
    </row>
    <row r="26" spans="2:9" ht="19.5" thickBot="1">
      <c r="B26" s="76" t="s">
        <v>605</v>
      </c>
      <c r="C26" s="76" t="s">
        <v>505</v>
      </c>
      <c r="D26" s="80" t="s">
        <v>790</v>
      </c>
      <c r="E26" s="80">
        <v>-35462</v>
      </c>
      <c r="F26" s="81" t="s">
        <v>790</v>
      </c>
      <c r="G26" s="86"/>
      <c r="H26" s="80" t="s">
        <v>790</v>
      </c>
      <c r="I26" s="80">
        <v>-35462</v>
      </c>
    </row>
    <row r="27" spans="2:9" ht="13" customHeight="1" thickBot="1">
      <c r="B27" s="76" t="s">
        <v>606</v>
      </c>
      <c r="C27" s="76" t="s">
        <v>506</v>
      </c>
      <c r="D27" s="80">
        <v>-11166</v>
      </c>
      <c r="E27" s="80">
        <v>1328</v>
      </c>
      <c r="F27" s="80">
        <v>-249</v>
      </c>
      <c r="G27" s="81" t="s">
        <v>790</v>
      </c>
      <c r="H27" s="81">
        <v>-323</v>
      </c>
      <c r="I27" s="80">
        <v>-10410</v>
      </c>
    </row>
    <row r="28" spans="2:9" ht="13" thickBot="1">
      <c r="B28" s="76" t="s">
        <v>607</v>
      </c>
      <c r="C28" s="76" t="s">
        <v>507</v>
      </c>
      <c r="D28" s="80">
        <v>74017</v>
      </c>
      <c r="E28" s="80">
        <v>17442</v>
      </c>
      <c r="F28" s="80">
        <v>94061</v>
      </c>
      <c r="G28" s="80">
        <v>41053</v>
      </c>
      <c r="H28" s="80">
        <v>-4504</v>
      </c>
      <c r="I28" s="80">
        <v>222069</v>
      </c>
    </row>
    <row r="29" spans="2:9" ht="13" thickBot="1">
      <c r="B29" s="76" t="s">
        <v>608</v>
      </c>
      <c r="C29" s="76" t="s">
        <v>508</v>
      </c>
      <c r="D29" s="80">
        <v>-12814</v>
      </c>
      <c r="E29" s="80">
        <v>-5501</v>
      </c>
      <c r="F29" s="80" t="s">
        <v>790</v>
      </c>
      <c r="G29" s="80">
        <v>-32444</v>
      </c>
      <c r="H29" s="80">
        <v>-447</v>
      </c>
      <c r="I29" s="80">
        <v>-51206</v>
      </c>
    </row>
    <row r="30" spans="2:9" ht="13" thickBot="1">
      <c r="B30" s="76" t="s">
        <v>697</v>
      </c>
      <c r="C30" s="76" t="s">
        <v>509</v>
      </c>
      <c r="D30" s="80">
        <v>61203</v>
      </c>
      <c r="E30" s="80">
        <v>11941</v>
      </c>
      <c r="F30" s="80">
        <v>94061</v>
      </c>
      <c r="G30" s="80">
        <v>8609</v>
      </c>
      <c r="H30" s="80">
        <v>-4951</v>
      </c>
      <c r="I30" s="80">
        <v>170863</v>
      </c>
    </row>
    <row r="31" spans="2:9" ht="13" thickBot="1">
      <c r="B31" s="76" t="s">
        <v>609</v>
      </c>
      <c r="C31" s="76" t="s">
        <v>510</v>
      </c>
      <c r="D31" s="80">
        <v>-26333</v>
      </c>
      <c r="E31" s="80">
        <v>-52153</v>
      </c>
      <c r="F31" s="80">
        <v>-7727</v>
      </c>
      <c r="G31" s="80" t="s">
        <v>790</v>
      </c>
      <c r="H31" s="80" t="s">
        <v>790</v>
      </c>
      <c r="I31" s="80">
        <v>-86213</v>
      </c>
    </row>
    <row r="32" spans="2:9" ht="13" thickBot="1">
      <c r="B32" s="76" t="s">
        <v>698</v>
      </c>
      <c r="C32" s="76" t="s">
        <v>511</v>
      </c>
      <c r="D32" s="80">
        <v>34870</v>
      </c>
      <c r="E32" s="80">
        <v>-40212</v>
      </c>
      <c r="F32" s="80">
        <v>86334</v>
      </c>
      <c r="G32" s="80">
        <v>8609</v>
      </c>
      <c r="H32" s="80">
        <v>-4951</v>
      </c>
      <c r="I32" s="80">
        <v>84650</v>
      </c>
    </row>
    <row r="33" spans="2:12" ht="13" thickBot="1">
      <c r="B33" s="76" t="s">
        <v>610</v>
      </c>
      <c r="C33" s="76" t="s">
        <v>512</v>
      </c>
      <c r="D33" s="80">
        <v>-4918</v>
      </c>
      <c r="E33" s="80">
        <v>-7912</v>
      </c>
      <c r="F33" s="80">
        <v>-709</v>
      </c>
      <c r="G33" s="80">
        <v>-3286</v>
      </c>
      <c r="H33" s="80">
        <v>-425</v>
      </c>
      <c r="I33" s="80">
        <v>-17250</v>
      </c>
    </row>
    <row r="34" spans="2:12" ht="13" thickBot="1">
      <c r="B34" s="76" t="s">
        <v>611</v>
      </c>
      <c r="C34" s="76" t="s">
        <v>513</v>
      </c>
      <c r="D34" s="80">
        <v>-18365</v>
      </c>
      <c r="E34" s="80">
        <v>-12980</v>
      </c>
      <c r="F34" s="80">
        <v>-161</v>
      </c>
      <c r="G34" s="80">
        <v>-1180</v>
      </c>
      <c r="H34" s="80">
        <v>-120</v>
      </c>
      <c r="I34" s="80">
        <v>-32806</v>
      </c>
    </row>
    <row r="35" spans="2:12" ht="13" thickBot="1">
      <c r="B35" s="76" t="s">
        <v>612</v>
      </c>
      <c r="C35" s="76" t="s">
        <v>514</v>
      </c>
      <c r="D35" s="80">
        <v>11587</v>
      </c>
      <c r="E35" s="80">
        <v>-61104</v>
      </c>
      <c r="F35" s="80">
        <v>85464</v>
      </c>
      <c r="G35" s="80">
        <v>4143</v>
      </c>
      <c r="H35" s="80">
        <v>-5496</v>
      </c>
      <c r="I35" s="80">
        <v>34594</v>
      </c>
    </row>
    <row r="36" spans="2:12" ht="13" thickBot="1">
      <c r="B36" s="76" t="s">
        <v>613</v>
      </c>
      <c r="C36" s="76" t="s">
        <v>515</v>
      </c>
      <c r="D36" s="80">
        <v>14927</v>
      </c>
      <c r="E36" s="80">
        <v>37046</v>
      </c>
      <c r="F36" s="80">
        <v>-51973</v>
      </c>
      <c r="G36" s="80" t="s">
        <v>790</v>
      </c>
      <c r="H36" s="80" t="s">
        <v>790</v>
      </c>
      <c r="I36" s="80" t="s">
        <v>790</v>
      </c>
    </row>
    <row r="37" spans="2:12" ht="19.5" thickBot="1">
      <c r="B37" s="76" t="s">
        <v>614</v>
      </c>
      <c r="C37" s="76" t="s">
        <v>516</v>
      </c>
      <c r="D37" s="80">
        <v>26514</v>
      </c>
      <c r="E37" s="80">
        <v>-24058</v>
      </c>
      <c r="F37" s="80">
        <v>33491</v>
      </c>
      <c r="G37" s="80">
        <v>4143</v>
      </c>
      <c r="H37" s="80">
        <v>-5496</v>
      </c>
      <c r="I37" s="80">
        <v>34594</v>
      </c>
    </row>
    <row r="38" spans="2:12" ht="13" thickBot="1">
      <c r="B38" s="76" t="s">
        <v>615</v>
      </c>
      <c r="C38" s="76" t="s">
        <v>517</v>
      </c>
      <c r="D38" s="87"/>
      <c r="E38" s="87"/>
      <c r="F38" s="87"/>
      <c r="G38" s="87"/>
      <c r="H38" s="87"/>
      <c r="I38" s="80">
        <v>-18372</v>
      </c>
    </row>
    <row r="39" spans="2:12" ht="13" thickBot="1">
      <c r="B39" s="76" t="s">
        <v>616</v>
      </c>
      <c r="C39" s="76" t="s">
        <v>518</v>
      </c>
      <c r="D39" s="86"/>
      <c r="E39" s="86"/>
      <c r="F39" s="86"/>
      <c r="G39" s="86"/>
      <c r="H39" s="86"/>
      <c r="I39" s="80">
        <v>16222</v>
      </c>
    </row>
    <row r="40" spans="2:12" ht="13" thickBot="1">
      <c r="B40" s="76" t="s">
        <v>617</v>
      </c>
      <c r="C40" s="76" t="s">
        <v>519</v>
      </c>
      <c r="D40" s="80">
        <v>8899779</v>
      </c>
      <c r="E40" s="80">
        <v>2085282</v>
      </c>
      <c r="F40" s="80">
        <v>14229001</v>
      </c>
      <c r="G40" s="80">
        <v>529923</v>
      </c>
      <c r="H40" s="80">
        <v>1105053</v>
      </c>
      <c r="I40" s="80">
        <v>26849038</v>
      </c>
    </row>
    <row r="41" spans="2:12" ht="20.5" customHeight="1" thickBot="1">
      <c r="B41" s="76" t="s">
        <v>618</v>
      </c>
      <c r="C41" s="76" t="s">
        <v>520</v>
      </c>
      <c r="D41" s="80">
        <v>9060849</v>
      </c>
      <c r="E41" s="80">
        <v>10819168</v>
      </c>
      <c r="F41" s="80">
        <v>3522105</v>
      </c>
      <c r="G41" s="80">
        <v>2626690</v>
      </c>
      <c r="H41" s="80">
        <v>820226</v>
      </c>
      <c r="I41" s="80">
        <v>26849038</v>
      </c>
    </row>
    <row r="42" spans="2:12" ht="19.5" thickBot="1">
      <c r="B42" s="76" t="s">
        <v>619</v>
      </c>
      <c r="C42" s="76" t="s">
        <v>521</v>
      </c>
      <c r="D42" s="80">
        <v>4729</v>
      </c>
      <c r="E42" s="80">
        <v>6134</v>
      </c>
      <c r="F42" s="80">
        <v>672</v>
      </c>
      <c r="G42" s="80">
        <v>1843</v>
      </c>
      <c r="H42" s="80" t="s">
        <v>790</v>
      </c>
      <c r="I42" s="80">
        <v>13378</v>
      </c>
    </row>
    <row r="45" spans="2:12" ht="46.5" thickBot="1">
      <c r="B45" s="61" t="s">
        <v>793</v>
      </c>
      <c r="C45" s="61" t="s">
        <v>791</v>
      </c>
      <c r="D45" s="61" t="s">
        <v>625</v>
      </c>
      <c r="E45" s="61" t="s">
        <v>626</v>
      </c>
      <c r="F45" s="72" t="s">
        <v>627</v>
      </c>
      <c r="G45" s="61" t="s">
        <v>628</v>
      </c>
      <c r="H45" s="61" t="s">
        <v>629</v>
      </c>
      <c r="I45" s="61" t="s">
        <v>679</v>
      </c>
    </row>
    <row r="46" spans="2:12" ht="13" thickBot="1">
      <c r="B46" s="84" t="s">
        <v>3</v>
      </c>
      <c r="C46" s="76" t="s">
        <v>33</v>
      </c>
      <c r="D46" s="85">
        <v>68908</v>
      </c>
      <c r="E46" s="85">
        <v>65781</v>
      </c>
      <c r="F46" s="85">
        <v>48339</v>
      </c>
      <c r="G46" s="85">
        <v>19531</v>
      </c>
      <c r="H46" s="85">
        <v>-354</v>
      </c>
      <c r="I46" s="85">
        <v>202205</v>
      </c>
      <c r="K46" s="38"/>
      <c r="L46" s="38"/>
    </row>
    <row r="47" spans="2:12" ht="13" thickBot="1">
      <c r="B47" s="76" t="s">
        <v>596</v>
      </c>
      <c r="C47" s="76" t="s">
        <v>494</v>
      </c>
      <c r="D47" s="80">
        <v>290952</v>
      </c>
      <c r="E47" s="80">
        <v>194464</v>
      </c>
      <c r="F47" s="80">
        <v>-111506</v>
      </c>
      <c r="G47" s="80">
        <v>23146</v>
      </c>
      <c r="H47" s="81">
        <v>11</v>
      </c>
      <c r="I47" s="80">
        <v>397067</v>
      </c>
      <c r="K47" s="38"/>
      <c r="L47" s="38"/>
    </row>
    <row r="48" spans="2:12" ht="21" customHeight="1" thickBot="1">
      <c r="B48" s="76" t="s">
        <v>597</v>
      </c>
      <c r="C48" s="76" t="s">
        <v>495</v>
      </c>
      <c r="D48" s="80">
        <v>165885</v>
      </c>
      <c r="E48" s="80">
        <v>46625</v>
      </c>
      <c r="F48" s="80">
        <v>156103</v>
      </c>
      <c r="G48" s="80">
        <v>2026</v>
      </c>
      <c r="H48" s="81" t="s">
        <v>790</v>
      </c>
      <c r="I48" s="80">
        <v>370639</v>
      </c>
      <c r="K48" s="38"/>
      <c r="L48" s="38"/>
    </row>
    <row r="49" spans="2:12" ht="13" thickBot="1">
      <c r="B49" s="76" t="s">
        <v>598</v>
      </c>
      <c r="C49" s="76" t="s">
        <v>496</v>
      </c>
      <c r="D49" s="80">
        <v>125067</v>
      </c>
      <c r="E49" s="80">
        <v>147839</v>
      </c>
      <c r="F49" s="80">
        <v>-267609</v>
      </c>
      <c r="G49" s="80">
        <v>21120</v>
      </c>
      <c r="H49" s="81">
        <v>11</v>
      </c>
      <c r="I49" s="80">
        <v>26428</v>
      </c>
      <c r="K49" s="38"/>
      <c r="L49" s="38"/>
    </row>
    <row r="50" spans="2:12" ht="13" thickBot="1">
      <c r="B50" s="76" t="s">
        <v>599</v>
      </c>
      <c r="C50" s="76" t="s">
        <v>498</v>
      </c>
      <c r="D50" s="83">
        <v>-222044</v>
      </c>
      <c r="E50" s="83">
        <v>-128683</v>
      </c>
      <c r="F50" s="83">
        <v>159845</v>
      </c>
      <c r="G50" s="83">
        <v>-3615</v>
      </c>
      <c r="H50" s="83">
        <v>-365</v>
      </c>
      <c r="I50" s="83">
        <v>-194862</v>
      </c>
      <c r="K50" s="38"/>
      <c r="L50" s="38"/>
    </row>
    <row r="51" spans="2:12" ht="21" customHeight="1" thickBot="1">
      <c r="B51" s="76" t="s">
        <v>597</v>
      </c>
      <c r="C51" s="76" t="s">
        <v>495</v>
      </c>
      <c r="D51" s="80">
        <v>-62075</v>
      </c>
      <c r="E51" s="80">
        <v>-89807</v>
      </c>
      <c r="F51" s="80">
        <v>-14113</v>
      </c>
      <c r="G51" s="80">
        <v>-2431</v>
      </c>
      <c r="H51" s="81">
        <v>-8</v>
      </c>
      <c r="I51" s="80">
        <v>-168434</v>
      </c>
      <c r="K51" s="38"/>
      <c r="L51" s="38"/>
    </row>
    <row r="52" spans="2:12" ht="13" thickBot="1">
      <c r="B52" s="76" t="s">
        <v>598</v>
      </c>
      <c r="C52" s="76" t="s">
        <v>496</v>
      </c>
      <c r="D52" s="80">
        <v>-159969</v>
      </c>
      <c r="E52" s="80">
        <v>-38876</v>
      </c>
      <c r="F52" s="80">
        <v>173958</v>
      </c>
      <c r="G52" s="80">
        <v>-1184</v>
      </c>
      <c r="H52" s="80">
        <v>-357</v>
      </c>
      <c r="I52" s="80">
        <v>-26428</v>
      </c>
      <c r="K52" s="38"/>
      <c r="L52" s="38"/>
    </row>
    <row r="53" spans="2:12" ht="21" customHeight="1" thickBot="1">
      <c r="B53" s="76" t="s">
        <v>600</v>
      </c>
      <c r="C53" s="76" t="s">
        <v>499</v>
      </c>
      <c r="D53" s="80">
        <v>12261</v>
      </c>
      <c r="E53" s="80">
        <v>3217</v>
      </c>
      <c r="F53" s="81" t="s">
        <v>790</v>
      </c>
      <c r="G53" s="80">
        <v>17326</v>
      </c>
      <c r="H53" s="81">
        <v>-154</v>
      </c>
      <c r="I53" s="80">
        <v>32650</v>
      </c>
      <c r="K53" s="38"/>
      <c r="L53" s="38"/>
    </row>
    <row r="54" spans="2:12" ht="13" thickBot="1">
      <c r="B54" s="76" t="s">
        <v>7</v>
      </c>
      <c r="C54" s="76" t="s">
        <v>500</v>
      </c>
      <c r="D54" s="81" t="s">
        <v>790</v>
      </c>
      <c r="E54" s="81" t="s">
        <v>790</v>
      </c>
      <c r="F54" s="80" t="s">
        <v>790</v>
      </c>
      <c r="G54" s="81">
        <v>2</v>
      </c>
      <c r="H54" s="81" t="s">
        <v>790</v>
      </c>
      <c r="I54" s="80">
        <v>2</v>
      </c>
      <c r="K54" s="38"/>
      <c r="L54" s="38"/>
    </row>
    <row r="55" spans="2:12" ht="31.4" customHeight="1" thickBot="1">
      <c r="B55" s="76" t="s">
        <v>601</v>
      </c>
      <c r="C55" s="76" t="s">
        <v>501</v>
      </c>
      <c r="D55" s="81" t="s">
        <v>790</v>
      </c>
      <c r="E55" s="81" t="s">
        <v>790</v>
      </c>
      <c r="F55" s="80">
        <v>103</v>
      </c>
      <c r="G55" s="80">
        <v>14623</v>
      </c>
      <c r="H55" s="81" t="s">
        <v>790</v>
      </c>
      <c r="I55" s="80">
        <v>14726</v>
      </c>
      <c r="K55" s="38"/>
      <c r="L55" s="38"/>
    </row>
    <row r="56" spans="2:12" ht="13" thickBot="1">
      <c r="B56" s="76" t="s">
        <v>82</v>
      </c>
      <c r="C56" s="76" t="s">
        <v>92</v>
      </c>
      <c r="D56" s="81" t="s">
        <v>790</v>
      </c>
      <c r="E56" s="81" t="s">
        <v>790</v>
      </c>
      <c r="F56" s="80">
        <v>-567</v>
      </c>
      <c r="G56" s="81" t="s">
        <v>790</v>
      </c>
      <c r="H56" s="81" t="s">
        <v>790</v>
      </c>
      <c r="I56" s="80">
        <v>-567</v>
      </c>
      <c r="K56" s="38"/>
      <c r="L56" s="38"/>
    </row>
    <row r="57" spans="2:12" ht="13" thickBot="1">
      <c r="B57" s="76" t="s">
        <v>218</v>
      </c>
      <c r="C57" s="76" t="s">
        <v>44</v>
      </c>
      <c r="D57" s="80" t="s">
        <v>790</v>
      </c>
      <c r="E57" s="80" t="s">
        <v>790</v>
      </c>
      <c r="F57" s="80" t="s">
        <v>790</v>
      </c>
      <c r="G57" s="80" t="s">
        <v>790</v>
      </c>
      <c r="H57" s="80" t="s">
        <v>790</v>
      </c>
      <c r="I57" s="80" t="s">
        <v>790</v>
      </c>
      <c r="L57" s="38"/>
    </row>
    <row r="58" spans="2:12" ht="13" thickBot="1">
      <c r="B58" s="76" t="s">
        <v>602</v>
      </c>
      <c r="C58" s="76" t="s">
        <v>502</v>
      </c>
      <c r="D58" s="80">
        <v>2482</v>
      </c>
      <c r="E58" s="80">
        <v>960</v>
      </c>
      <c r="F58" s="80">
        <v>-2981</v>
      </c>
      <c r="G58" s="81">
        <v>-412</v>
      </c>
      <c r="H58" s="81" t="s">
        <v>790</v>
      </c>
      <c r="I58" s="80">
        <v>49</v>
      </c>
      <c r="K58" s="38"/>
      <c r="L58" s="38"/>
    </row>
    <row r="59" spans="2:12" ht="13" thickBot="1">
      <c r="B59" s="76" t="s">
        <v>696</v>
      </c>
      <c r="C59" s="76" t="s">
        <v>672</v>
      </c>
      <c r="D59" s="80">
        <v>114</v>
      </c>
      <c r="E59" s="80">
        <v>1</v>
      </c>
      <c r="F59" s="80" t="s">
        <v>790</v>
      </c>
      <c r="G59" s="81" t="s">
        <v>790</v>
      </c>
      <c r="H59" s="81" t="s">
        <v>790</v>
      </c>
      <c r="I59" s="80">
        <v>115</v>
      </c>
      <c r="L59" s="38"/>
    </row>
    <row r="60" spans="2:12" ht="31.4" customHeight="1" thickBot="1">
      <c r="B60" s="76" t="s">
        <v>603</v>
      </c>
      <c r="C60" s="76" t="s">
        <v>503</v>
      </c>
      <c r="D60" s="80">
        <v>83765</v>
      </c>
      <c r="E60" s="80">
        <v>69959</v>
      </c>
      <c r="F60" s="80">
        <v>44894</v>
      </c>
      <c r="G60" s="80">
        <v>51070</v>
      </c>
      <c r="H60" s="80">
        <v>-508</v>
      </c>
      <c r="I60" s="80">
        <v>249180</v>
      </c>
      <c r="K60" s="38"/>
      <c r="L60" s="38"/>
    </row>
    <row r="61" spans="2:12" ht="13" thickBot="1">
      <c r="B61" s="76" t="s">
        <v>604</v>
      </c>
      <c r="C61" s="76" t="s">
        <v>504</v>
      </c>
      <c r="D61" s="80">
        <v>-163</v>
      </c>
      <c r="E61" s="80">
        <v>-504</v>
      </c>
      <c r="F61" s="80" t="s">
        <v>790</v>
      </c>
      <c r="G61" s="80">
        <v>-3298</v>
      </c>
      <c r="H61" s="80">
        <v>-8530</v>
      </c>
      <c r="I61" s="80">
        <v>-12495</v>
      </c>
      <c r="K61" s="38"/>
      <c r="L61" s="38"/>
    </row>
    <row r="62" spans="2:12" ht="19.5" thickBot="1">
      <c r="B62" s="76" t="s">
        <v>605</v>
      </c>
      <c r="C62" s="76" t="s">
        <v>505</v>
      </c>
      <c r="D62" s="80" t="s">
        <v>790</v>
      </c>
      <c r="E62" s="80">
        <v>-32127</v>
      </c>
      <c r="F62" s="81" t="s">
        <v>790</v>
      </c>
      <c r="G62" s="86"/>
      <c r="H62" s="80" t="s">
        <v>790</v>
      </c>
      <c r="I62" s="80">
        <v>-32127</v>
      </c>
      <c r="K62" s="38"/>
      <c r="L62" s="38"/>
    </row>
    <row r="63" spans="2:12" ht="13" thickBot="1">
      <c r="B63" s="76" t="s">
        <v>606</v>
      </c>
      <c r="C63" s="76" t="s">
        <v>506</v>
      </c>
      <c r="D63" s="80">
        <v>-16415</v>
      </c>
      <c r="E63" s="80">
        <v>-1054</v>
      </c>
      <c r="F63" s="80">
        <v>20</v>
      </c>
      <c r="G63" s="81" t="s">
        <v>790</v>
      </c>
      <c r="H63" s="81">
        <v>372</v>
      </c>
      <c r="I63" s="80">
        <v>-17077</v>
      </c>
      <c r="K63" s="38"/>
      <c r="L63" s="38"/>
    </row>
    <row r="64" spans="2:12" ht="13" thickBot="1">
      <c r="B64" s="76" t="s">
        <v>607</v>
      </c>
      <c r="C64" s="76" t="s">
        <v>507</v>
      </c>
      <c r="D64" s="80">
        <v>67187</v>
      </c>
      <c r="E64" s="80">
        <v>36274</v>
      </c>
      <c r="F64" s="80">
        <v>44914</v>
      </c>
      <c r="G64" s="80">
        <v>47772</v>
      </c>
      <c r="H64" s="80">
        <v>-8666</v>
      </c>
      <c r="I64" s="80">
        <v>187481</v>
      </c>
      <c r="K64" s="38"/>
      <c r="L64" s="38"/>
    </row>
    <row r="65" spans="2:12" ht="21" customHeight="1" thickBot="1">
      <c r="B65" s="76" t="s">
        <v>608</v>
      </c>
      <c r="C65" s="76" t="s">
        <v>508</v>
      </c>
      <c r="D65" s="80">
        <v>-9966</v>
      </c>
      <c r="E65" s="80">
        <v>-6755</v>
      </c>
      <c r="F65" s="80">
        <v>-757</v>
      </c>
      <c r="G65" s="80">
        <v>-30423</v>
      </c>
      <c r="H65" s="80">
        <v>-423</v>
      </c>
      <c r="I65" s="80">
        <v>-48324</v>
      </c>
      <c r="K65" s="38"/>
      <c r="L65" s="38"/>
    </row>
    <row r="66" spans="2:12" ht="21" customHeight="1" thickBot="1">
      <c r="B66" s="76" t="s">
        <v>697</v>
      </c>
      <c r="C66" s="76" t="s">
        <v>509</v>
      </c>
      <c r="D66" s="80">
        <v>57221</v>
      </c>
      <c r="E66" s="80">
        <v>29519</v>
      </c>
      <c r="F66" s="80">
        <v>44157</v>
      </c>
      <c r="G66" s="80">
        <v>17349</v>
      </c>
      <c r="H66" s="80">
        <v>-9089</v>
      </c>
      <c r="I66" s="80">
        <v>139157</v>
      </c>
      <c r="K66" s="38"/>
      <c r="L66" s="38"/>
    </row>
    <row r="67" spans="2:12" ht="21" customHeight="1" thickBot="1">
      <c r="B67" s="76" t="s">
        <v>609</v>
      </c>
      <c r="C67" s="76" t="s">
        <v>510</v>
      </c>
      <c r="D67" s="80">
        <v>-22958</v>
      </c>
      <c r="E67" s="80">
        <v>-28655</v>
      </c>
      <c r="F67" s="80">
        <v>-8004</v>
      </c>
      <c r="G67" s="80" t="s">
        <v>790</v>
      </c>
      <c r="H67" s="80" t="s">
        <v>790</v>
      </c>
      <c r="I67" s="80">
        <v>-59617</v>
      </c>
      <c r="K67" s="38"/>
      <c r="L67" s="38"/>
    </row>
    <row r="68" spans="2:12" ht="21" customHeight="1" thickBot="1">
      <c r="B68" s="76" t="s">
        <v>698</v>
      </c>
      <c r="C68" s="76" t="s">
        <v>511</v>
      </c>
      <c r="D68" s="80">
        <v>34263</v>
      </c>
      <c r="E68" s="80">
        <v>864</v>
      </c>
      <c r="F68" s="80">
        <v>36153</v>
      </c>
      <c r="G68" s="80">
        <v>17349</v>
      </c>
      <c r="H68" s="80">
        <v>-9089</v>
      </c>
      <c r="I68" s="80">
        <v>79540</v>
      </c>
      <c r="K68" s="38"/>
      <c r="L68" s="38"/>
    </row>
    <row r="69" spans="2:12" ht="13" thickBot="1">
      <c r="B69" s="76" t="s">
        <v>610</v>
      </c>
      <c r="C69" s="76" t="s">
        <v>512</v>
      </c>
      <c r="D69" s="80">
        <v>-5847</v>
      </c>
      <c r="E69" s="80">
        <v>-10310</v>
      </c>
      <c r="F69" s="80">
        <v>-1217</v>
      </c>
      <c r="G69" s="80">
        <v>-3148</v>
      </c>
      <c r="H69" s="80">
        <v>-425</v>
      </c>
      <c r="I69" s="80">
        <v>-20947</v>
      </c>
      <c r="K69" s="38"/>
      <c r="L69" s="38"/>
    </row>
    <row r="70" spans="2:12" ht="13" thickBot="1">
      <c r="B70" s="76" t="s">
        <v>611</v>
      </c>
      <c r="C70" s="76" t="s">
        <v>513</v>
      </c>
      <c r="D70" s="80">
        <v>-13489</v>
      </c>
      <c r="E70" s="80">
        <v>-24410</v>
      </c>
      <c r="F70" s="80">
        <v>-245</v>
      </c>
      <c r="G70" s="80">
        <v>-1322</v>
      </c>
      <c r="H70" s="80">
        <v>-102</v>
      </c>
      <c r="I70" s="80">
        <v>-39568</v>
      </c>
      <c r="K70" s="38"/>
      <c r="L70" s="38"/>
    </row>
    <row r="71" spans="2:12" ht="13" thickBot="1">
      <c r="B71" s="76" t="s">
        <v>612</v>
      </c>
      <c r="C71" s="76" t="s">
        <v>514</v>
      </c>
      <c r="D71" s="80">
        <v>14927</v>
      </c>
      <c r="E71" s="80">
        <v>-33856</v>
      </c>
      <c r="F71" s="80">
        <v>34691</v>
      </c>
      <c r="G71" s="80">
        <v>12879</v>
      </c>
      <c r="H71" s="80">
        <v>-9616</v>
      </c>
      <c r="I71" s="80">
        <v>19025</v>
      </c>
      <c r="K71" s="38"/>
      <c r="L71" s="38"/>
    </row>
    <row r="72" spans="2:12" ht="13" thickBot="1">
      <c r="B72" s="76" t="s">
        <v>613</v>
      </c>
      <c r="C72" s="76" t="s">
        <v>515</v>
      </c>
      <c r="D72" s="80">
        <v>10615</v>
      </c>
      <c r="E72" s="80">
        <v>22131</v>
      </c>
      <c r="F72" s="80">
        <v>-32746</v>
      </c>
      <c r="G72" s="80" t="s">
        <v>790</v>
      </c>
      <c r="H72" s="80" t="s">
        <v>790</v>
      </c>
      <c r="I72" s="80" t="s">
        <v>790</v>
      </c>
      <c r="L72" s="38"/>
    </row>
    <row r="73" spans="2:12" ht="19.5" thickBot="1">
      <c r="B73" s="76" t="s">
        <v>614</v>
      </c>
      <c r="C73" s="76" t="s">
        <v>516</v>
      </c>
      <c r="D73" s="80">
        <v>25542</v>
      </c>
      <c r="E73" s="80">
        <v>-11725</v>
      </c>
      <c r="F73" s="80">
        <v>1945</v>
      </c>
      <c r="G73" s="80">
        <v>12879</v>
      </c>
      <c r="H73" s="80">
        <v>-9616</v>
      </c>
      <c r="I73" s="80">
        <v>19025</v>
      </c>
      <c r="K73" s="38"/>
      <c r="L73" s="38"/>
    </row>
    <row r="74" spans="2:12" ht="13" thickBot="1">
      <c r="B74" s="76" t="s">
        <v>615</v>
      </c>
      <c r="C74" s="76" t="s">
        <v>517</v>
      </c>
      <c r="D74" s="87"/>
      <c r="E74" s="87"/>
      <c r="F74" s="87"/>
      <c r="G74" s="87"/>
      <c r="H74" s="87"/>
      <c r="I74" s="80">
        <v>-7183</v>
      </c>
      <c r="K74" s="38"/>
      <c r="L74" s="38"/>
    </row>
    <row r="75" spans="2:12" ht="13" thickBot="1">
      <c r="B75" s="76" t="s">
        <v>616</v>
      </c>
      <c r="C75" s="76" t="s">
        <v>518</v>
      </c>
      <c r="D75" s="86"/>
      <c r="E75" s="86"/>
      <c r="F75" s="86"/>
      <c r="G75" s="86"/>
      <c r="H75" s="86"/>
      <c r="I75" s="80">
        <v>11842</v>
      </c>
      <c r="K75" s="38"/>
      <c r="L75" s="38"/>
    </row>
    <row r="76" spans="2:12" ht="13" thickBot="1">
      <c r="B76" s="76" t="s">
        <v>617</v>
      </c>
      <c r="C76" s="76" t="s">
        <v>519</v>
      </c>
      <c r="D76" s="80">
        <v>8512241</v>
      </c>
      <c r="E76" s="80">
        <v>1793800</v>
      </c>
      <c r="F76" s="80">
        <v>11887450</v>
      </c>
      <c r="G76" s="80">
        <v>487854</v>
      </c>
      <c r="H76" s="80">
        <v>683797</v>
      </c>
      <c r="I76" s="80">
        <v>23365142</v>
      </c>
      <c r="K76" s="38"/>
      <c r="L76" s="38"/>
    </row>
    <row r="77" spans="2:12" ht="13" thickBot="1">
      <c r="B77" s="76" t="s">
        <v>618</v>
      </c>
      <c r="C77" s="76" t="s">
        <v>520</v>
      </c>
      <c r="D77" s="80">
        <v>7860365</v>
      </c>
      <c r="E77" s="80">
        <v>9421264</v>
      </c>
      <c r="F77" s="80">
        <v>3004276</v>
      </c>
      <c r="G77" s="80">
        <v>2199621</v>
      </c>
      <c r="H77" s="80">
        <v>879616</v>
      </c>
      <c r="I77" s="80">
        <v>23365142</v>
      </c>
      <c r="K77" s="38"/>
      <c r="L77" s="38"/>
    </row>
    <row r="78" spans="2:12" ht="19.5" thickBot="1">
      <c r="B78" s="76" t="s">
        <v>619</v>
      </c>
      <c r="C78" s="76" t="s">
        <v>521</v>
      </c>
      <c r="D78" s="80">
        <v>851</v>
      </c>
      <c r="E78" s="80">
        <v>1190</v>
      </c>
      <c r="F78" s="80">
        <v>174</v>
      </c>
      <c r="G78" s="80">
        <v>1412</v>
      </c>
      <c r="H78" s="80" t="s">
        <v>790</v>
      </c>
      <c r="I78" s="80">
        <v>3627</v>
      </c>
      <c r="K78" s="38"/>
      <c r="L78" s="38"/>
    </row>
    <row r="79" spans="2:12">
      <c r="K79" s="38"/>
      <c r="L79" s="38"/>
    </row>
    <row r="80" spans="2:12">
      <c r="K80" s="38"/>
      <c r="L80" s="38"/>
    </row>
  </sheetData>
  <mergeCells count="6">
    <mergeCell ref="I7:I9"/>
    <mergeCell ref="D7:D9"/>
    <mergeCell ref="E7:E9"/>
    <mergeCell ref="F7:F9"/>
    <mergeCell ref="G7:G9"/>
    <mergeCell ref="H7:H9"/>
  </mergeCells>
  <phoneticPr fontId="84" type="noConversion"/>
  <hyperlinks>
    <hyperlink ref="B1" location="'Spis treści'!A1" display="Powrót do spisu treści" xr:uid="{00000000-0004-0000-0E00-000000000000}"/>
    <hyperlink ref="C1" location="'Spis treści'!A1" display="Back to table of contents" xr:uid="{00000000-0004-0000-0E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Z19"/>
  <sheetViews>
    <sheetView showGridLines="0" workbookViewId="0">
      <selection activeCell="D32" sqref="D32"/>
    </sheetView>
  </sheetViews>
  <sheetFormatPr defaultRowHeight="12.5"/>
  <cols>
    <col min="1" max="1" width="2.81640625" customWidth="1"/>
    <col min="2" max="2" width="24.81640625" customWidth="1"/>
    <col min="3" max="5" width="23.54296875" customWidth="1"/>
    <col min="6" max="26" width="15.54296875" customWidth="1"/>
  </cols>
  <sheetData>
    <row r="1" spans="2:26">
      <c r="B1" s="2" t="s">
        <v>94</v>
      </c>
      <c r="C1" s="2" t="s">
        <v>95</v>
      </c>
      <c r="D1" s="2"/>
      <c r="E1" s="2"/>
      <c r="F1" s="2"/>
      <c r="G1" s="2"/>
      <c r="H1" s="2"/>
    </row>
    <row r="3" spans="2:26" ht="14">
      <c r="B3" s="3" t="s">
        <v>161</v>
      </c>
    </row>
    <row r="4" spans="2:26">
      <c r="B4" s="4" t="s">
        <v>162</v>
      </c>
    </row>
    <row r="6" spans="2:26">
      <c r="B6" s="11" t="s">
        <v>102</v>
      </c>
      <c r="C6" s="11" t="s">
        <v>101</v>
      </c>
      <c r="D6" s="11"/>
      <c r="E6" s="11"/>
      <c r="F6" s="11"/>
      <c r="G6" s="11"/>
      <c r="H6" s="11"/>
    </row>
    <row r="7" spans="2:26" ht="39.75" customHeight="1">
      <c r="B7" s="12" t="s">
        <v>133</v>
      </c>
      <c r="C7" s="12" t="s">
        <v>83</v>
      </c>
      <c r="D7" s="12"/>
      <c r="E7" s="5" t="s">
        <v>784</v>
      </c>
      <c r="F7" s="5">
        <v>2025</v>
      </c>
      <c r="G7" s="5">
        <v>2024</v>
      </c>
      <c r="H7" s="5">
        <v>2023</v>
      </c>
      <c r="I7" s="5">
        <v>2022</v>
      </c>
      <c r="J7" s="5">
        <v>2021</v>
      </c>
      <c r="K7" s="5">
        <v>2020</v>
      </c>
      <c r="L7" s="5">
        <v>2019</v>
      </c>
      <c r="M7" s="5">
        <v>2018</v>
      </c>
      <c r="N7" s="5">
        <v>2017</v>
      </c>
      <c r="O7" s="5">
        <v>2016</v>
      </c>
      <c r="P7" s="5">
        <v>2015</v>
      </c>
      <c r="Q7" s="5">
        <v>2014</v>
      </c>
      <c r="R7" s="5">
        <v>2013</v>
      </c>
      <c r="S7" s="5">
        <v>2012</v>
      </c>
      <c r="T7" s="5">
        <v>2011</v>
      </c>
      <c r="U7" s="5">
        <v>2010</v>
      </c>
      <c r="V7" s="5">
        <v>2009</v>
      </c>
      <c r="W7" s="5">
        <v>2008</v>
      </c>
      <c r="X7" s="5">
        <v>2007</v>
      </c>
      <c r="Y7" s="5">
        <v>2006</v>
      </c>
      <c r="Z7" s="5">
        <v>2005</v>
      </c>
    </row>
    <row r="8" spans="2:26">
      <c r="B8" s="13" t="s">
        <v>3</v>
      </c>
      <c r="C8" s="46" t="s">
        <v>33</v>
      </c>
      <c r="D8" s="45"/>
      <c r="E8" s="14">
        <v>177511</v>
      </c>
      <c r="F8" s="14">
        <v>789362</v>
      </c>
      <c r="G8" s="14">
        <v>834267</v>
      </c>
      <c r="H8" s="14">
        <v>810981</v>
      </c>
      <c r="I8" s="14">
        <v>758340</v>
      </c>
      <c r="J8" s="14">
        <v>376085</v>
      </c>
      <c r="K8" s="14">
        <v>370980</v>
      </c>
      <c r="L8" s="14">
        <v>419987</v>
      </c>
      <c r="M8" s="14">
        <v>384115</v>
      </c>
      <c r="N8" s="14">
        <v>384018</v>
      </c>
      <c r="O8" s="14">
        <v>309227</v>
      </c>
      <c r="P8" s="14">
        <v>261411</v>
      </c>
      <c r="Q8" s="14">
        <v>289442</v>
      </c>
      <c r="R8" s="14">
        <v>276141</v>
      </c>
      <c r="S8" s="14">
        <v>286520</v>
      </c>
      <c r="T8" s="14">
        <v>273096</v>
      </c>
      <c r="U8" s="14">
        <v>260167</v>
      </c>
      <c r="V8" s="14">
        <v>241346</v>
      </c>
      <c r="W8" s="14">
        <v>232452</v>
      </c>
      <c r="X8" s="14">
        <v>209115</v>
      </c>
      <c r="Y8" s="14">
        <v>176976</v>
      </c>
      <c r="Z8" s="14">
        <v>179870</v>
      </c>
    </row>
    <row r="9" spans="2:26">
      <c r="B9" s="6" t="s">
        <v>6</v>
      </c>
      <c r="C9" s="45" t="s">
        <v>125</v>
      </c>
      <c r="D9" s="45"/>
      <c r="E9" s="14">
        <v>37503</v>
      </c>
      <c r="F9" s="14">
        <v>132997</v>
      </c>
      <c r="G9" s="14">
        <v>129453</v>
      </c>
      <c r="H9" s="14">
        <v>131525</v>
      </c>
      <c r="I9" s="14">
        <v>127568</v>
      </c>
      <c r="J9" s="14">
        <v>141854</v>
      </c>
      <c r="K9" s="14">
        <v>134590</v>
      </c>
      <c r="L9" s="14">
        <v>98373</v>
      </c>
      <c r="M9" s="14">
        <v>97894</v>
      </c>
      <c r="N9" s="14">
        <v>109055</v>
      </c>
      <c r="O9" s="14">
        <v>109168</v>
      </c>
      <c r="P9" s="14">
        <v>112725</v>
      </c>
      <c r="Q9" s="14">
        <v>103012</v>
      </c>
      <c r="R9" s="14">
        <v>109779</v>
      </c>
      <c r="S9" s="14">
        <v>100589</v>
      </c>
      <c r="T9" s="14">
        <v>110487</v>
      </c>
      <c r="U9" s="14">
        <v>101005</v>
      </c>
      <c r="V9" s="14">
        <v>91013</v>
      </c>
      <c r="W9" s="14">
        <v>83580</v>
      </c>
      <c r="X9" s="14">
        <v>104241</v>
      </c>
      <c r="Y9" s="14">
        <v>88346</v>
      </c>
      <c r="Z9" s="14">
        <v>74950</v>
      </c>
    </row>
    <row r="10" spans="2:26">
      <c r="B10" s="6" t="s">
        <v>120</v>
      </c>
      <c r="C10" s="45" t="s">
        <v>126</v>
      </c>
      <c r="D10" s="45"/>
      <c r="E10" s="14">
        <v>34594</v>
      </c>
      <c r="F10" s="14">
        <v>142400</v>
      </c>
      <c r="G10" s="14">
        <v>148655</v>
      </c>
      <c r="H10" s="14">
        <v>157032</v>
      </c>
      <c r="I10" s="14">
        <v>194135</v>
      </c>
      <c r="J10" s="14">
        <v>79269</v>
      </c>
      <c r="K10" s="14">
        <v>-285753</v>
      </c>
      <c r="L10" s="14">
        <v>110188</v>
      </c>
      <c r="M10" s="14">
        <v>88527</v>
      </c>
      <c r="N10" s="14">
        <v>71708</v>
      </c>
      <c r="O10" s="14">
        <v>-78912</v>
      </c>
      <c r="P10" s="14">
        <v>-56851</v>
      </c>
      <c r="Q10" s="14">
        <v>81542</v>
      </c>
      <c r="R10" s="14">
        <v>72756</v>
      </c>
      <c r="S10" s="14">
        <v>37928</v>
      </c>
      <c r="T10" s="14">
        <v>76891</v>
      </c>
      <c r="U10" s="14">
        <v>73369</v>
      </c>
      <c r="V10" s="14">
        <v>34408</v>
      </c>
      <c r="W10" s="14">
        <v>1909</v>
      </c>
      <c r="X10" s="14">
        <v>59590</v>
      </c>
      <c r="Y10" s="14">
        <v>75913</v>
      </c>
      <c r="Z10" s="14">
        <v>57182</v>
      </c>
    </row>
    <row r="11" spans="2:26" ht="21">
      <c r="B11" s="6" t="s">
        <v>121</v>
      </c>
      <c r="C11" s="45" t="s">
        <v>127</v>
      </c>
      <c r="D11" s="45"/>
      <c r="E11" s="14">
        <v>16222</v>
      </c>
      <c r="F11" s="14">
        <v>124514</v>
      </c>
      <c r="G11" s="14">
        <v>79656</v>
      </c>
      <c r="H11" s="14">
        <v>78374</v>
      </c>
      <c r="I11" s="14">
        <v>128244</v>
      </c>
      <c r="J11" s="14">
        <v>47456</v>
      </c>
      <c r="K11" s="14">
        <v>-306934</v>
      </c>
      <c r="L11" s="14">
        <v>71994</v>
      </c>
      <c r="M11" s="14">
        <v>63728</v>
      </c>
      <c r="N11" s="14">
        <v>46062</v>
      </c>
      <c r="O11" s="14">
        <v>-60148</v>
      </c>
      <c r="P11" s="14">
        <v>-51118</v>
      </c>
      <c r="Q11" s="14">
        <v>65567</v>
      </c>
      <c r="R11" s="14">
        <v>64360</v>
      </c>
      <c r="S11" s="14">
        <v>33841</v>
      </c>
      <c r="T11" s="14">
        <v>62418</v>
      </c>
      <c r="U11" s="14">
        <v>63182</v>
      </c>
      <c r="V11" s="14">
        <v>26893</v>
      </c>
      <c r="W11" s="14">
        <v>349</v>
      </c>
      <c r="X11" s="14">
        <v>46552</v>
      </c>
      <c r="Y11" s="14">
        <v>60061</v>
      </c>
      <c r="Z11" s="14">
        <v>41528</v>
      </c>
    </row>
    <row r="12" spans="2:26">
      <c r="B12" s="6" t="s">
        <v>90</v>
      </c>
      <c r="C12" s="45" t="s">
        <v>91</v>
      </c>
      <c r="D12" s="45"/>
      <c r="E12" s="15">
        <v>26849038</v>
      </c>
      <c r="F12" s="15">
        <v>25719989</v>
      </c>
      <c r="G12" s="15">
        <v>22718495</v>
      </c>
      <c r="H12" s="15">
        <v>22032451</v>
      </c>
      <c r="I12" s="15">
        <v>22006181</v>
      </c>
      <c r="J12" s="15">
        <v>20585740</v>
      </c>
      <c r="K12" s="15">
        <v>20505829</v>
      </c>
      <c r="L12" s="15">
        <v>18486997</v>
      </c>
      <c r="M12" s="15">
        <v>18251025</v>
      </c>
      <c r="N12" s="15">
        <v>19676720</v>
      </c>
      <c r="O12" s="15">
        <v>20829489</v>
      </c>
      <c r="P12" s="15">
        <v>20921772</v>
      </c>
      <c r="Q12" s="15">
        <v>19671909</v>
      </c>
      <c r="R12" s="15">
        <v>18417676</v>
      </c>
      <c r="S12" s="15">
        <v>16866539</v>
      </c>
      <c r="T12" s="15">
        <v>15637117</v>
      </c>
      <c r="U12" s="15">
        <v>15180187</v>
      </c>
      <c r="V12" s="15">
        <v>12086680</v>
      </c>
      <c r="W12" s="15">
        <v>11181565</v>
      </c>
      <c r="X12" s="15">
        <v>9128911</v>
      </c>
      <c r="Y12" s="15">
        <v>8163804</v>
      </c>
      <c r="Z12" s="15">
        <v>7507301</v>
      </c>
    </row>
    <row r="13" spans="2:26" ht="15.75" customHeight="1">
      <c r="B13" s="6" t="s">
        <v>229</v>
      </c>
      <c r="C13" s="45" t="s">
        <v>128</v>
      </c>
      <c r="D13" s="45"/>
      <c r="E13" s="15">
        <v>10512742</v>
      </c>
      <c r="F13" s="15">
        <v>10268243</v>
      </c>
      <c r="G13" s="15">
        <v>10104635</v>
      </c>
      <c r="H13" s="15">
        <v>10767436</v>
      </c>
      <c r="I13" s="15">
        <v>11125827</v>
      </c>
      <c r="J13" s="15">
        <v>11855647</v>
      </c>
      <c r="K13" s="15">
        <v>11887297</v>
      </c>
      <c r="L13" s="15">
        <v>12003794</v>
      </c>
      <c r="M13" s="15">
        <v>11809527</v>
      </c>
      <c r="N13" s="15">
        <v>12343773</v>
      </c>
      <c r="O13" s="15">
        <v>13965259</v>
      </c>
      <c r="P13" s="15">
        <v>14343558</v>
      </c>
      <c r="Q13" s="15">
        <v>12489421</v>
      </c>
      <c r="R13" s="15">
        <v>12054541</v>
      </c>
      <c r="S13" s="15">
        <v>11122492</v>
      </c>
      <c r="T13" s="15">
        <v>11352492</v>
      </c>
      <c r="U13" s="15">
        <v>10956947</v>
      </c>
      <c r="V13" s="15">
        <v>9295669</v>
      </c>
      <c r="W13" s="15">
        <v>7788126</v>
      </c>
      <c r="X13" s="15">
        <v>6002241</v>
      </c>
      <c r="Y13" s="15">
        <v>5711771</v>
      </c>
      <c r="Z13" s="15">
        <v>5744931</v>
      </c>
    </row>
    <row r="14" spans="2:26" ht="15.75" customHeight="1">
      <c r="B14" s="6" t="s">
        <v>22</v>
      </c>
      <c r="C14" s="45" t="s">
        <v>129</v>
      </c>
      <c r="D14" s="45"/>
      <c r="E14" s="15">
        <v>22716435</v>
      </c>
      <c r="F14" s="15">
        <v>21634345</v>
      </c>
      <c r="G14" s="15">
        <v>19100807</v>
      </c>
      <c r="H14" s="15">
        <v>18565197</v>
      </c>
      <c r="I14" s="15">
        <v>18820809</v>
      </c>
      <c r="J14" s="15">
        <v>17007863</v>
      </c>
      <c r="K14" s="15">
        <v>16560715</v>
      </c>
      <c r="L14" s="15">
        <v>14914981</v>
      </c>
      <c r="M14" s="15">
        <v>14799109</v>
      </c>
      <c r="N14" s="15">
        <v>15463833</v>
      </c>
      <c r="O14" s="15">
        <v>17123578</v>
      </c>
      <c r="P14" s="15">
        <v>15968163</v>
      </c>
      <c r="Q14" s="15">
        <v>14228040</v>
      </c>
      <c r="R14" s="15">
        <v>13196075</v>
      </c>
      <c r="S14" s="15">
        <v>11816320</v>
      </c>
      <c r="T14" s="15">
        <v>11411889</v>
      </c>
      <c r="U14" s="15">
        <v>12190579</v>
      </c>
      <c r="V14" s="15">
        <v>9415275</v>
      </c>
      <c r="W14" s="15">
        <v>9210293</v>
      </c>
      <c r="X14" s="15">
        <v>7396402</v>
      </c>
      <c r="Y14" s="15">
        <v>6678685</v>
      </c>
      <c r="Z14" s="15">
        <v>5776651</v>
      </c>
    </row>
    <row r="15" spans="2:26">
      <c r="B15" s="6" t="s">
        <v>54</v>
      </c>
      <c r="C15" s="45" t="s">
        <v>130</v>
      </c>
      <c r="D15" s="45"/>
      <c r="E15" s="14">
        <v>2370954</v>
      </c>
      <c r="F15" s="14">
        <v>2440016</v>
      </c>
      <c r="G15" s="14">
        <v>2229586</v>
      </c>
      <c r="H15" s="14">
        <v>2148620</v>
      </c>
      <c r="I15" s="14">
        <v>1964138</v>
      </c>
      <c r="J15" s="14">
        <v>1865795</v>
      </c>
      <c r="K15" s="14">
        <v>1913170</v>
      </c>
      <c r="L15" s="14">
        <v>2196871</v>
      </c>
      <c r="M15" s="14">
        <v>2137566</v>
      </c>
      <c r="N15" s="14">
        <v>1860433</v>
      </c>
      <c r="O15" s="14">
        <v>1781889</v>
      </c>
      <c r="P15" s="14">
        <v>1468556</v>
      </c>
      <c r="Q15" s="14">
        <v>1547768</v>
      </c>
      <c r="R15" s="14">
        <v>1478110</v>
      </c>
      <c r="S15" s="14">
        <v>1441859</v>
      </c>
      <c r="T15" s="14">
        <v>1161655</v>
      </c>
      <c r="U15" s="14">
        <v>1083108</v>
      </c>
      <c r="V15" s="14">
        <v>919954</v>
      </c>
      <c r="W15" s="14">
        <v>890556</v>
      </c>
      <c r="X15" s="14">
        <v>891216</v>
      </c>
      <c r="Y15" s="14">
        <v>686597</v>
      </c>
      <c r="Z15" s="14">
        <v>623885</v>
      </c>
    </row>
    <row r="16" spans="2:26">
      <c r="B16" s="6" t="s">
        <v>122</v>
      </c>
      <c r="C16" s="45" t="s">
        <v>131</v>
      </c>
      <c r="D16" s="45"/>
      <c r="E16" s="16">
        <v>929477</v>
      </c>
      <c r="F16" s="16">
        <v>929477</v>
      </c>
      <c r="G16" s="16">
        <v>929477</v>
      </c>
      <c r="H16" s="16">
        <v>929477</v>
      </c>
      <c r="I16" s="16">
        <v>929477</v>
      </c>
      <c r="J16" s="16">
        <v>929477</v>
      </c>
      <c r="K16" s="16">
        <v>929476.7</v>
      </c>
      <c r="L16" s="16">
        <v>929476.7</v>
      </c>
      <c r="M16" s="16">
        <v>929476.7</v>
      </c>
      <c r="N16" s="16">
        <v>628732</v>
      </c>
      <c r="O16" s="16">
        <v>628732</v>
      </c>
      <c r="P16" s="16">
        <v>228732</v>
      </c>
      <c r="Q16" s="16">
        <v>228732</v>
      </c>
      <c r="R16" s="16">
        <v>228732</v>
      </c>
      <c r="S16" s="16">
        <v>228732</v>
      </c>
      <c r="T16" s="16">
        <v>163732</v>
      </c>
      <c r="U16" s="16">
        <v>163732</v>
      </c>
      <c r="V16" s="16">
        <v>150530</v>
      </c>
      <c r="W16" s="16">
        <v>150530</v>
      </c>
      <c r="X16" s="16">
        <v>150530</v>
      </c>
      <c r="Y16" s="16">
        <v>132000</v>
      </c>
      <c r="Z16" s="16">
        <v>132000</v>
      </c>
    </row>
    <row r="17" spans="2:26">
      <c r="B17" s="6" t="s">
        <v>123</v>
      </c>
      <c r="C17" s="45" t="s">
        <v>124</v>
      </c>
      <c r="D17" s="45"/>
      <c r="E17" s="14">
        <v>92947671</v>
      </c>
      <c r="F17" s="14">
        <v>92947671</v>
      </c>
      <c r="G17" s="14">
        <v>92947671</v>
      </c>
      <c r="H17" s="14">
        <v>92947671</v>
      </c>
      <c r="I17" s="15">
        <v>92947671</v>
      </c>
      <c r="J17" s="15">
        <v>92947671</v>
      </c>
      <c r="K17" s="15">
        <v>92947671</v>
      </c>
      <c r="L17" s="15">
        <v>92947671</v>
      </c>
      <c r="M17" s="15">
        <v>92947671</v>
      </c>
      <c r="N17" s="15" t="s">
        <v>199</v>
      </c>
      <c r="O17" s="15" t="s">
        <v>199</v>
      </c>
      <c r="P17" s="15">
        <v>22873245</v>
      </c>
      <c r="Q17" s="15">
        <v>22873245</v>
      </c>
      <c r="R17" s="15">
        <v>22873245</v>
      </c>
      <c r="S17" s="15" t="s">
        <v>135</v>
      </c>
      <c r="T17" s="15">
        <v>16373245</v>
      </c>
      <c r="U17" s="15">
        <v>16373245</v>
      </c>
      <c r="V17" s="15">
        <v>15053000</v>
      </c>
      <c r="W17" s="15">
        <v>15053000</v>
      </c>
      <c r="X17" s="15">
        <v>15053000</v>
      </c>
      <c r="Y17" s="15">
        <v>13200000</v>
      </c>
      <c r="Z17" s="15">
        <v>13200000</v>
      </c>
    </row>
    <row r="18" spans="2:26" ht="21">
      <c r="B18" s="8" t="s">
        <v>74</v>
      </c>
      <c r="C18" s="51" t="s">
        <v>84</v>
      </c>
      <c r="D18" s="51"/>
      <c r="E18" s="17"/>
      <c r="F18" s="17" t="s">
        <v>30</v>
      </c>
      <c r="G18" s="17" t="s">
        <v>30</v>
      </c>
      <c r="H18" s="17" t="s">
        <v>30</v>
      </c>
      <c r="I18" s="17" t="s">
        <v>30</v>
      </c>
      <c r="J18" s="17" t="s">
        <v>30</v>
      </c>
      <c r="K18" s="17" t="s">
        <v>30</v>
      </c>
      <c r="L18" s="17" t="s">
        <v>30</v>
      </c>
      <c r="M18" s="17" t="s">
        <v>30</v>
      </c>
      <c r="N18" s="17" t="s">
        <v>30</v>
      </c>
      <c r="O18" s="17" t="s">
        <v>30</v>
      </c>
      <c r="P18" s="17" t="s">
        <v>30</v>
      </c>
      <c r="Q18" s="17" t="s">
        <v>30</v>
      </c>
      <c r="R18" s="17" t="s">
        <v>30</v>
      </c>
      <c r="S18" s="17" t="s">
        <v>30</v>
      </c>
      <c r="T18" s="17" t="s">
        <v>30</v>
      </c>
      <c r="U18" s="17" t="s">
        <v>30</v>
      </c>
      <c r="V18" s="17" t="s">
        <v>30</v>
      </c>
      <c r="W18" s="17" t="s">
        <v>30</v>
      </c>
      <c r="X18" s="17">
        <v>0.23</v>
      </c>
      <c r="Y18" s="17">
        <v>0.13</v>
      </c>
      <c r="Z18" s="17" t="s">
        <v>30</v>
      </c>
    </row>
    <row r="19" spans="2:26">
      <c r="I19" s="14"/>
      <c r="J19" s="14"/>
      <c r="K19" s="14"/>
      <c r="L19" s="14"/>
      <c r="M19" s="14"/>
      <c r="N19" s="14"/>
      <c r="O19" s="14"/>
      <c r="P19" s="14"/>
      <c r="Q19" s="14"/>
      <c r="R19" s="14"/>
      <c r="S19" s="14"/>
      <c r="T19" s="14"/>
      <c r="U19" s="14"/>
      <c r="V19" s="14"/>
      <c r="W19" s="14"/>
      <c r="X19" s="14"/>
      <c r="Y19" s="14"/>
    </row>
  </sheetData>
  <hyperlinks>
    <hyperlink ref="B1" location="'Spis treści'!A1" display="Powrót do spisu treści" xr:uid="{00000000-0004-0000-0100-000000000000}"/>
    <hyperlink ref="C1" location="'Spis treści'!A1" display="Back to table of contents" xr:uid="{00000000-0004-0000-01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CQ60"/>
  <sheetViews>
    <sheetView showGridLines="0" zoomScale="85" zoomScaleNormal="85" workbookViewId="0">
      <pane xSplit="1" topLeftCell="B1" activePane="topRight" state="frozen"/>
      <selection activeCell="D36" sqref="D36"/>
      <selection pane="topRight" activeCell="D38" sqref="D38"/>
    </sheetView>
  </sheetViews>
  <sheetFormatPr defaultRowHeight="12.5"/>
  <cols>
    <col min="1" max="1" width="4.453125" customWidth="1"/>
    <col min="2" max="2" width="57.81640625" bestFit="1" customWidth="1"/>
    <col min="3" max="3" width="29.7265625" bestFit="1" customWidth="1"/>
    <col min="4" max="4" width="29.7265625" customWidth="1"/>
    <col min="5" max="68" width="15.54296875" customWidth="1"/>
    <col min="69" max="69" width="15.1796875" customWidth="1"/>
    <col min="70" max="86" width="15.54296875" customWidth="1"/>
  </cols>
  <sheetData>
    <row r="1" spans="2:86">
      <c r="B1" s="2" t="s">
        <v>94</v>
      </c>
      <c r="C1" s="2" t="s">
        <v>95</v>
      </c>
      <c r="D1" s="2"/>
      <c r="E1" s="2"/>
      <c r="F1" s="2"/>
      <c r="G1" s="2"/>
      <c r="H1" s="2"/>
      <c r="I1" s="2"/>
      <c r="J1" s="2"/>
      <c r="K1" s="2"/>
      <c r="L1" s="2"/>
      <c r="M1" s="2"/>
      <c r="N1" s="2"/>
      <c r="O1" s="2"/>
      <c r="P1" s="2"/>
      <c r="Q1" s="2"/>
      <c r="R1" s="2"/>
      <c r="S1" s="2"/>
      <c r="T1" s="2"/>
      <c r="U1" s="2"/>
    </row>
    <row r="2" spans="2:86" ht="14">
      <c r="BM2" s="24"/>
    </row>
    <row r="3" spans="2:86" ht="14">
      <c r="B3" s="24" t="s">
        <v>164</v>
      </c>
      <c r="C3" s="24"/>
      <c r="D3" s="24"/>
      <c r="E3" s="24"/>
      <c r="F3" s="24"/>
      <c r="G3" s="24"/>
      <c r="H3" s="24"/>
      <c r="I3" s="24"/>
      <c r="J3" s="24"/>
      <c r="K3" s="24"/>
      <c r="L3" s="24"/>
      <c r="M3" s="24"/>
      <c r="N3" s="24"/>
      <c r="O3" s="24"/>
      <c r="P3" s="24"/>
      <c r="Q3" s="24"/>
      <c r="R3" s="24"/>
      <c r="S3" s="24"/>
      <c r="T3" s="24"/>
      <c r="U3" s="24"/>
      <c r="BU3" s="24" t="s">
        <v>103</v>
      </c>
    </row>
    <row r="4" spans="2:86" ht="14">
      <c r="B4" s="4" t="s">
        <v>163</v>
      </c>
      <c r="C4" s="3"/>
      <c r="D4" s="3"/>
      <c r="E4" s="3"/>
      <c r="F4" s="3"/>
      <c r="G4" s="3"/>
      <c r="H4" s="3"/>
      <c r="I4" s="3"/>
      <c r="J4" s="3"/>
      <c r="K4" s="3"/>
      <c r="L4" s="3"/>
      <c r="M4" s="3"/>
      <c r="N4" s="3"/>
      <c r="O4" s="3"/>
      <c r="P4" s="3"/>
      <c r="Q4" s="3"/>
      <c r="R4" s="3"/>
      <c r="S4" s="3"/>
      <c r="T4" s="3"/>
      <c r="U4" s="4"/>
      <c r="BU4" s="4" t="s">
        <v>119</v>
      </c>
    </row>
    <row r="5" spans="2:86" ht="7.5" customHeight="1">
      <c r="B5" s="25"/>
      <c r="C5" s="25"/>
      <c r="D5" s="25"/>
      <c r="E5" s="25"/>
      <c r="F5" s="25"/>
      <c r="G5" s="25"/>
      <c r="H5" s="25"/>
      <c r="I5" s="25"/>
      <c r="J5" s="25"/>
      <c r="K5" s="25"/>
      <c r="L5" s="25"/>
      <c r="M5" s="25"/>
      <c r="N5" s="25"/>
      <c r="O5" s="25"/>
      <c r="P5" s="25"/>
      <c r="Q5" s="25"/>
      <c r="R5" s="25"/>
      <c r="S5" s="25"/>
      <c r="T5" s="25"/>
      <c r="U5" s="25"/>
    </row>
    <row r="6" spans="2:86">
      <c r="B6" s="11" t="s">
        <v>102</v>
      </c>
      <c r="C6" s="11" t="s">
        <v>101</v>
      </c>
      <c r="D6" s="11"/>
      <c r="E6" s="11"/>
      <c r="F6" s="11"/>
      <c r="G6" s="11"/>
      <c r="H6" s="11"/>
      <c r="I6" s="11"/>
      <c r="J6" s="11"/>
      <c r="K6" s="11"/>
      <c r="L6" s="11"/>
      <c r="M6" s="11"/>
      <c r="N6" s="11"/>
      <c r="O6" s="11"/>
      <c r="P6" s="11"/>
      <c r="Q6" s="11"/>
      <c r="R6" s="11"/>
      <c r="S6" s="11"/>
      <c r="T6" s="11"/>
      <c r="U6" s="11"/>
      <c r="BU6" s="39" t="s">
        <v>104</v>
      </c>
    </row>
    <row r="7" spans="2:86" ht="24.75" customHeight="1">
      <c r="B7" s="26" t="s">
        <v>0</v>
      </c>
      <c r="C7" s="26" t="s">
        <v>55</v>
      </c>
      <c r="D7" s="27" t="s">
        <v>784</v>
      </c>
      <c r="E7" s="27" t="s">
        <v>785</v>
      </c>
      <c r="F7" s="27" t="s">
        <v>772</v>
      </c>
      <c r="G7" s="27" t="s">
        <v>761</v>
      </c>
      <c r="H7" s="27" t="s">
        <v>739</v>
      </c>
      <c r="I7" s="27" t="s">
        <v>725</v>
      </c>
      <c r="J7" s="27" t="s">
        <v>716</v>
      </c>
      <c r="K7" s="27" t="s">
        <v>710</v>
      </c>
      <c r="L7" s="27" t="s">
        <v>706</v>
      </c>
      <c r="M7" s="27" t="s">
        <v>699</v>
      </c>
      <c r="N7" s="27" t="s">
        <v>687</v>
      </c>
      <c r="O7" s="27" t="s">
        <v>680</v>
      </c>
      <c r="P7" s="27" t="s">
        <v>673</v>
      </c>
      <c r="Q7" s="27" t="s">
        <v>658</v>
      </c>
      <c r="R7" s="27" t="s">
        <v>651</v>
      </c>
      <c r="S7" s="27" t="s">
        <v>646</v>
      </c>
      <c r="T7" s="27" t="s">
        <v>564</v>
      </c>
      <c r="U7" s="27" t="s">
        <v>271</v>
      </c>
      <c r="V7" s="27" t="s">
        <v>265</v>
      </c>
      <c r="W7" s="27" t="s">
        <v>260</v>
      </c>
      <c r="X7" s="27" t="s">
        <v>259</v>
      </c>
      <c r="Y7" s="27" t="s">
        <v>256</v>
      </c>
      <c r="Z7" s="27" t="s">
        <v>253</v>
      </c>
      <c r="AA7" s="27" t="s">
        <v>252</v>
      </c>
      <c r="AB7" s="27" t="s">
        <v>248</v>
      </c>
      <c r="AC7" s="27" t="s">
        <v>245</v>
      </c>
      <c r="AD7" s="27" t="s">
        <v>243</v>
      </c>
      <c r="AE7" s="27" t="s">
        <v>241</v>
      </c>
      <c r="AF7" s="27" t="s">
        <v>234</v>
      </c>
      <c r="AG7" s="27" t="s">
        <v>225</v>
      </c>
      <c r="AH7" s="27" t="s">
        <v>224</v>
      </c>
      <c r="AI7" s="27" t="s">
        <v>217</v>
      </c>
      <c r="AJ7" s="27" t="s">
        <v>209</v>
      </c>
      <c r="AK7" s="27" t="s">
        <v>208</v>
      </c>
      <c r="AL7" s="27" t="s">
        <v>202</v>
      </c>
      <c r="AM7" s="27" t="s">
        <v>203</v>
      </c>
      <c r="AN7" s="27" t="s">
        <v>201</v>
      </c>
      <c r="AO7" s="27" t="s">
        <v>198</v>
      </c>
      <c r="AP7" s="27" t="s">
        <v>194</v>
      </c>
      <c r="AQ7" s="27" t="s">
        <v>192</v>
      </c>
      <c r="AR7" s="27" t="s">
        <v>186</v>
      </c>
      <c r="AS7" s="27" t="s">
        <v>196</v>
      </c>
      <c r="AT7" s="27" t="s">
        <v>183</v>
      </c>
      <c r="AU7" s="27" t="s">
        <v>181</v>
      </c>
      <c r="AV7" s="27" t="s">
        <v>179</v>
      </c>
      <c r="AW7" s="27" t="s">
        <v>180</v>
      </c>
      <c r="AX7" s="27" t="s">
        <v>172</v>
      </c>
      <c r="AY7" s="27" t="s">
        <v>170</v>
      </c>
      <c r="AZ7" s="27" t="s">
        <v>167</v>
      </c>
      <c r="BA7" s="27" t="s">
        <v>166</v>
      </c>
      <c r="BB7" s="27" t="s">
        <v>157</v>
      </c>
      <c r="BC7" s="27" t="s">
        <v>154</v>
      </c>
      <c r="BD7" s="27" t="s">
        <v>138</v>
      </c>
      <c r="BE7" s="27" t="s">
        <v>139</v>
      </c>
      <c r="BF7" s="27" t="s">
        <v>140</v>
      </c>
      <c r="BG7" s="27" t="s">
        <v>141</v>
      </c>
      <c r="BH7" s="27" t="s">
        <v>142</v>
      </c>
      <c r="BI7" s="27" t="s">
        <v>143</v>
      </c>
      <c r="BJ7" s="27" t="s">
        <v>144</v>
      </c>
      <c r="BK7" s="27" t="s">
        <v>145</v>
      </c>
      <c r="BL7" s="27" t="s">
        <v>146</v>
      </c>
      <c r="BM7" s="27" t="s">
        <v>147</v>
      </c>
      <c r="BN7" s="27" t="s">
        <v>148</v>
      </c>
      <c r="BO7" s="27" t="s">
        <v>149</v>
      </c>
      <c r="BP7" s="27" t="s">
        <v>150</v>
      </c>
      <c r="BR7" s="12">
        <v>2025</v>
      </c>
      <c r="BS7" s="12">
        <v>2024</v>
      </c>
      <c r="BT7" s="12">
        <v>2023</v>
      </c>
      <c r="BU7" s="26">
        <v>2022</v>
      </c>
      <c r="BV7" s="26">
        <v>2021</v>
      </c>
      <c r="BW7" s="26">
        <v>2020</v>
      </c>
      <c r="BX7" s="26">
        <v>2019</v>
      </c>
      <c r="BY7" s="26">
        <v>2018</v>
      </c>
      <c r="BZ7" s="26">
        <v>2017</v>
      </c>
      <c r="CA7" s="26">
        <v>2016</v>
      </c>
      <c r="CB7" s="26">
        <v>2015</v>
      </c>
      <c r="CC7" s="26">
        <v>2014</v>
      </c>
      <c r="CD7" s="26">
        <v>2013</v>
      </c>
      <c r="CE7" s="26">
        <v>2012</v>
      </c>
      <c r="CF7" s="26">
        <v>2011</v>
      </c>
      <c r="CG7" s="26">
        <v>2010</v>
      </c>
      <c r="CH7" s="26">
        <v>2009</v>
      </c>
    </row>
    <row r="8" spans="2:86">
      <c r="B8" s="13" t="s">
        <v>1</v>
      </c>
      <c r="C8" s="49" t="s">
        <v>38</v>
      </c>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U8" s="13"/>
      <c r="BV8" s="13"/>
      <c r="BW8" s="13"/>
      <c r="BX8" s="13"/>
      <c r="BY8" s="13"/>
      <c r="BZ8" s="13"/>
      <c r="CA8" s="13"/>
      <c r="CB8" s="13"/>
      <c r="CC8" s="13"/>
      <c r="CD8" s="13"/>
      <c r="CE8" s="13"/>
      <c r="CF8" s="13"/>
      <c r="CG8" s="13"/>
      <c r="CH8" s="13"/>
    </row>
    <row r="9" spans="2:86">
      <c r="B9" s="19" t="s">
        <v>36</v>
      </c>
      <c r="C9" s="45" t="s">
        <v>39</v>
      </c>
      <c r="D9" s="28">
        <v>329531</v>
      </c>
      <c r="E9" s="28">
        <v>358715</v>
      </c>
      <c r="F9" s="28">
        <v>367514</v>
      </c>
      <c r="G9" s="28">
        <v>370156</v>
      </c>
      <c r="H9" s="28">
        <v>370639</v>
      </c>
      <c r="I9" s="28">
        <f t="shared" ref="I9:I16" si="0">+BS9-J9-K9-L9</f>
        <v>369247</v>
      </c>
      <c r="J9" s="28">
        <v>361876</v>
      </c>
      <c r="K9" s="28">
        <v>350562</v>
      </c>
      <c r="L9" s="28">
        <v>363369</v>
      </c>
      <c r="M9" s="28">
        <v>378700</v>
      </c>
      <c r="N9" s="28">
        <v>408944</v>
      </c>
      <c r="O9" s="28">
        <v>414087</v>
      </c>
      <c r="P9" s="28">
        <v>396969</v>
      </c>
      <c r="Q9" s="28">
        <v>431373</v>
      </c>
      <c r="R9" s="28">
        <v>331412</v>
      </c>
      <c r="S9" s="28">
        <v>272894</v>
      </c>
      <c r="T9" s="28">
        <v>170199</v>
      </c>
      <c r="U9" s="28">
        <v>125485</v>
      </c>
      <c r="V9" s="28">
        <v>100754</v>
      </c>
      <c r="W9" s="28">
        <v>103475</v>
      </c>
      <c r="X9" s="28">
        <v>102516</v>
      </c>
      <c r="Y9" s="28">
        <v>108166</v>
      </c>
      <c r="Z9" s="28">
        <v>117228</v>
      </c>
      <c r="AA9" s="28">
        <v>139880</v>
      </c>
      <c r="AB9" s="28">
        <v>153308</v>
      </c>
      <c r="AC9" s="28">
        <v>155618</v>
      </c>
      <c r="AD9" s="28">
        <v>157993</v>
      </c>
      <c r="AE9" s="28">
        <v>160117</v>
      </c>
      <c r="AF9" s="28">
        <v>153862</v>
      </c>
      <c r="AG9" s="28">
        <v>154025</v>
      </c>
      <c r="AH9" s="28">
        <v>159536</v>
      </c>
      <c r="AI9" s="28">
        <v>160492</v>
      </c>
      <c r="AJ9" s="28">
        <v>154251</v>
      </c>
      <c r="AK9" s="28">
        <v>160124</v>
      </c>
      <c r="AL9" s="28">
        <v>163908</v>
      </c>
      <c r="AM9" s="28">
        <v>169123</v>
      </c>
      <c r="AN9" s="28">
        <v>170386</v>
      </c>
      <c r="AO9" s="28">
        <v>172231</v>
      </c>
      <c r="AP9" s="28">
        <v>174968</v>
      </c>
      <c r="AQ9" s="28">
        <v>171157</v>
      </c>
      <c r="AR9" s="28">
        <v>176332</v>
      </c>
      <c r="AS9" s="28">
        <v>172587</v>
      </c>
      <c r="AT9" s="28">
        <v>161703</v>
      </c>
      <c r="AU9" s="28">
        <v>159203</v>
      </c>
      <c r="AV9" s="28">
        <v>166419</v>
      </c>
      <c r="AW9" s="28">
        <v>179678</v>
      </c>
      <c r="AX9" s="28">
        <v>191243</v>
      </c>
      <c r="AY9" s="28">
        <v>190274</v>
      </c>
      <c r="AZ9" s="28">
        <v>185033</v>
      </c>
      <c r="BA9" s="28">
        <v>184088</v>
      </c>
      <c r="BB9" s="28">
        <v>180220</v>
      </c>
      <c r="BC9" s="28">
        <v>193155</v>
      </c>
      <c r="BD9" s="28">
        <v>215027</v>
      </c>
      <c r="BE9" s="28">
        <v>225986</v>
      </c>
      <c r="BF9" s="28">
        <v>233805</v>
      </c>
      <c r="BG9" s="28">
        <v>219316</v>
      </c>
      <c r="BH9" s="28">
        <v>221073</v>
      </c>
      <c r="BI9" s="28">
        <v>224242</v>
      </c>
      <c r="BJ9" s="28">
        <v>212908</v>
      </c>
      <c r="BK9" s="28">
        <v>200820</v>
      </c>
      <c r="BL9" s="28">
        <v>185971</v>
      </c>
      <c r="BM9" s="28">
        <v>178303</v>
      </c>
      <c r="BN9" s="28">
        <v>166867</v>
      </c>
      <c r="BO9" s="28">
        <v>155387</v>
      </c>
      <c r="BP9" s="28">
        <v>153148</v>
      </c>
      <c r="BQ9" s="28"/>
      <c r="BR9" s="28">
        <v>1467024</v>
      </c>
      <c r="BS9" s="28">
        <v>1445054</v>
      </c>
      <c r="BT9" s="28">
        <v>1598700</v>
      </c>
      <c r="BU9" s="28">
        <v>1205878</v>
      </c>
      <c r="BV9" s="28">
        <v>432230</v>
      </c>
      <c r="BW9" s="28">
        <v>518582</v>
      </c>
      <c r="BX9" s="28">
        <v>627590</v>
      </c>
      <c r="BY9" s="28">
        <v>628304</v>
      </c>
      <c r="BZ9" s="28">
        <v>663541</v>
      </c>
      <c r="CA9" s="28">
        <v>694688</v>
      </c>
      <c r="CB9" s="28">
        <v>659912</v>
      </c>
      <c r="CC9" s="28">
        <v>746228</v>
      </c>
      <c r="CD9" s="28">
        <v>772490</v>
      </c>
      <c r="CE9" s="28">
        <v>902545</v>
      </c>
      <c r="CF9" s="28">
        <v>826615</v>
      </c>
      <c r="CG9" s="28">
        <v>670144</v>
      </c>
      <c r="CH9" s="28">
        <v>598867</v>
      </c>
    </row>
    <row r="10" spans="2:86">
      <c r="B10" s="19" t="s">
        <v>2</v>
      </c>
      <c r="C10" s="45" t="s">
        <v>40</v>
      </c>
      <c r="D10" s="28">
        <v>-152020</v>
      </c>
      <c r="E10" s="28">
        <v>-165221</v>
      </c>
      <c r="F10" s="28">
        <v>-175640</v>
      </c>
      <c r="G10" s="28">
        <v>-168367</v>
      </c>
      <c r="H10" s="28">
        <v>-168434</v>
      </c>
      <c r="I10" s="28">
        <f t="shared" si="0"/>
        <v>-153472</v>
      </c>
      <c r="J10" s="28">
        <v>-145804</v>
      </c>
      <c r="K10" s="28">
        <v>-150824</v>
      </c>
      <c r="L10" s="28">
        <v>-160687</v>
      </c>
      <c r="M10" s="28">
        <v>-180883</v>
      </c>
      <c r="N10" s="28">
        <v>-206683</v>
      </c>
      <c r="O10" s="28">
        <v>-199483</v>
      </c>
      <c r="P10" s="28">
        <v>-200670</v>
      </c>
      <c r="Q10" s="28">
        <v>-174723</v>
      </c>
      <c r="R10" s="28">
        <v>-163751</v>
      </c>
      <c r="S10" s="28">
        <v>-78896</v>
      </c>
      <c r="T10" s="28">
        <v>-30168</v>
      </c>
      <c r="U10" s="28">
        <v>-15453</v>
      </c>
      <c r="V10" s="28">
        <v>-12221</v>
      </c>
      <c r="W10" s="28">
        <v>-13425</v>
      </c>
      <c r="X10" s="28">
        <v>-15046</v>
      </c>
      <c r="Y10" s="28">
        <v>-22538</v>
      </c>
      <c r="Z10" s="28">
        <v>-33117</v>
      </c>
      <c r="AA10" s="28">
        <v>-41682</v>
      </c>
      <c r="AB10" s="28">
        <v>-50265</v>
      </c>
      <c r="AC10" s="28">
        <v>-50498</v>
      </c>
      <c r="AD10" s="28">
        <v>-52732</v>
      </c>
      <c r="AE10" s="28">
        <v>-53370</v>
      </c>
      <c r="AF10" s="28">
        <v>-51003</v>
      </c>
      <c r="AG10" s="28">
        <v>-51884</v>
      </c>
      <c r="AH10" s="28">
        <v>-59738</v>
      </c>
      <c r="AI10" s="28">
        <v>-66690</v>
      </c>
      <c r="AJ10" s="28">
        <v>-65877</v>
      </c>
      <c r="AK10" s="28">
        <v>-67328</v>
      </c>
      <c r="AL10" s="28">
        <v>-69019</v>
      </c>
      <c r="AM10" s="28">
        <v>-71913</v>
      </c>
      <c r="AN10" s="28">
        <v>-71263</v>
      </c>
      <c r="AO10" s="28">
        <v>-86311</v>
      </c>
      <c r="AP10" s="28">
        <v>-90054</v>
      </c>
      <c r="AQ10" s="28">
        <v>-103441</v>
      </c>
      <c r="AR10" s="28">
        <v>-105655</v>
      </c>
      <c r="AS10" s="28">
        <v>-98910</v>
      </c>
      <c r="AT10" s="28">
        <v>-94825</v>
      </c>
      <c r="AU10" s="28">
        <v>-98182</v>
      </c>
      <c r="AV10" s="28">
        <v>-106584</v>
      </c>
      <c r="AW10" s="28">
        <v>-113484</v>
      </c>
      <c r="AX10" s="28">
        <v>-119969</v>
      </c>
      <c r="AY10" s="28">
        <v>-113719</v>
      </c>
      <c r="AZ10" s="28">
        <v>-109614</v>
      </c>
      <c r="BA10" s="28">
        <v>-109709</v>
      </c>
      <c r="BB10" s="28">
        <v>-111080</v>
      </c>
      <c r="BC10" s="28">
        <v>-126983</v>
      </c>
      <c r="BD10" s="28">
        <v>-148577</v>
      </c>
      <c r="BE10" s="28">
        <v>-155107</v>
      </c>
      <c r="BF10" s="28">
        <v>-159438</v>
      </c>
      <c r="BG10" s="28">
        <v>-148837</v>
      </c>
      <c r="BH10" s="28">
        <v>-152643</v>
      </c>
      <c r="BI10" s="28">
        <v>-156872</v>
      </c>
      <c r="BJ10" s="28">
        <v>-145698</v>
      </c>
      <c r="BK10" s="28">
        <v>-133552</v>
      </c>
      <c r="BL10" s="28">
        <v>-117397</v>
      </c>
      <c r="BM10" s="28">
        <v>-110582</v>
      </c>
      <c r="BN10" s="28">
        <v>-101480</v>
      </c>
      <c r="BO10" s="28">
        <v>-93850</v>
      </c>
      <c r="BP10" s="28">
        <v>-104008</v>
      </c>
      <c r="BQ10" s="28"/>
      <c r="BR10" s="28">
        <v>-677662</v>
      </c>
      <c r="BS10" s="28">
        <v>-610787</v>
      </c>
      <c r="BT10" s="28">
        <v>-787719</v>
      </c>
      <c r="BU10" s="28">
        <v>-447538</v>
      </c>
      <c r="BV10" s="28">
        <v>-56145</v>
      </c>
      <c r="BW10" s="28">
        <v>-147602</v>
      </c>
      <c r="BX10" s="28">
        <v>-207603</v>
      </c>
      <c r="BY10" s="28">
        <v>-244189</v>
      </c>
      <c r="BZ10" s="28">
        <v>-279523</v>
      </c>
      <c r="CA10" s="28">
        <v>-385461</v>
      </c>
      <c r="CB10" s="28">
        <v>-398501</v>
      </c>
      <c r="CC10" s="28">
        <v>-456786</v>
      </c>
      <c r="CD10" s="28">
        <v>-496349</v>
      </c>
      <c r="CE10" s="28">
        <v>-616025</v>
      </c>
      <c r="CF10" s="28">
        <v>-553519</v>
      </c>
      <c r="CG10" s="28">
        <v>-409977</v>
      </c>
      <c r="CH10" s="28">
        <v>-357521</v>
      </c>
    </row>
    <row r="11" spans="2:86">
      <c r="B11" s="29" t="s">
        <v>3</v>
      </c>
      <c r="C11" s="48" t="s">
        <v>33</v>
      </c>
      <c r="D11" s="30">
        <v>177511</v>
      </c>
      <c r="E11" s="30">
        <v>193494</v>
      </c>
      <c r="F11" s="30">
        <v>191874</v>
      </c>
      <c r="G11" s="30">
        <v>201789</v>
      </c>
      <c r="H11" s="30">
        <v>202205</v>
      </c>
      <c r="I11" s="30">
        <f t="shared" si="0"/>
        <v>215775</v>
      </c>
      <c r="J11" s="30">
        <v>216072</v>
      </c>
      <c r="K11" s="30">
        <v>199738</v>
      </c>
      <c r="L11" s="30">
        <v>202682</v>
      </c>
      <c r="M11" s="30">
        <v>197817</v>
      </c>
      <c r="N11" s="30">
        <v>202261</v>
      </c>
      <c r="O11" s="30">
        <v>214604</v>
      </c>
      <c r="P11" s="30">
        <v>196299</v>
      </c>
      <c r="Q11" s="30">
        <v>256650</v>
      </c>
      <c r="R11" s="30">
        <v>167661</v>
      </c>
      <c r="S11" s="30">
        <v>193998</v>
      </c>
      <c r="T11" s="30">
        <v>140031</v>
      </c>
      <c r="U11" s="30">
        <v>110032</v>
      </c>
      <c r="V11" s="30">
        <v>88533</v>
      </c>
      <c r="W11" s="30">
        <v>90050</v>
      </c>
      <c r="X11" s="30">
        <v>87470</v>
      </c>
      <c r="Y11" s="30">
        <v>85628</v>
      </c>
      <c r="Z11" s="30">
        <v>84111</v>
      </c>
      <c r="AA11" s="30">
        <v>98198</v>
      </c>
      <c r="AB11" s="30">
        <v>103043</v>
      </c>
      <c r="AC11" s="30">
        <v>105120</v>
      </c>
      <c r="AD11" s="30">
        <v>105261</v>
      </c>
      <c r="AE11" s="30">
        <v>106747</v>
      </c>
      <c r="AF11" s="30">
        <v>102859</v>
      </c>
      <c r="AG11" s="30">
        <v>102141</v>
      </c>
      <c r="AH11" s="30">
        <v>99798</v>
      </c>
      <c r="AI11" s="30">
        <v>93802</v>
      </c>
      <c r="AJ11" s="30">
        <v>88374</v>
      </c>
      <c r="AK11" s="30">
        <v>92796</v>
      </c>
      <c r="AL11" s="30">
        <v>94889</v>
      </c>
      <c r="AM11" s="30">
        <v>97210</v>
      </c>
      <c r="AN11" s="30">
        <v>99123</v>
      </c>
      <c r="AO11" s="30">
        <v>85920</v>
      </c>
      <c r="AP11" s="30">
        <v>84914</v>
      </c>
      <c r="AQ11" s="30">
        <v>67716</v>
      </c>
      <c r="AR11" s="30">
        <v>70677</v>
      </c>
      <c r="AS11" s="30">
        <v>73677</v>
      </c>
      <c r="AT11" s="30">
        <v>66878</v>
      </c>
      <c r="AU11" s="30">
        <v>61021</v>
      </c>
      <c r="AV11" s="30">
        <v>59835</v>
      </c>
      <c r="AW11" s="30">
        <v>66194</v>
      </c>
      <c r="AX11" s="30">
        <v>71274</v>
      </c>
      <c r="AY11" s="30">
        <v>76555</v>
      </c>
      <c r="AZ11" s="30">
        <v>75419</v>
      </c>
      <c r="BA11" s="30">
        <v>74379</v>
      </c>
      <c r="BB11" s="30">
        <v>69140</v>
      </c>
      <c r="BC11" s="30">
        <v>66172</v>
      </c>
      <c r="BD11" s="30">
        <v>66450</v>
      </c>
      <c r="BE11" s="30">
        <v>70879</v>
      </c>
      <c r="BF11" s="30">
        <v>74367</v>
      </c>
      <c r="BG11" s="30">
        <v>70479</v>
      </c>
      <c r="BH11" s="30">
        <v>68430</v>
      </c>
      <c r="BI11" s="30">
        <v>67370</v>
      </c>
      <c r="BJ11" s="30">
        <v>67210</v>
      </c>
      <c r="BK11" s="30">
        <v>67268</v>
      </c>
      <c r="BL11" s="30">
        <v>68574</v>
      </c>
      <c r="BM11" s="30">
        <v>67721</v>
      </c>
      <c r="BN11" s="30">
        <v>65387</v>
      </c>
      <c r="BO11" s="30">
        <v>61537</v>
      </c>
      <c r="BP11" s="30">
        <v>49140</v>
      </c>
      <c r="BQ11" s="30"/>
      <c r="BR11" s="30">
        <v>789362</v>
      </c>
      <c r="BS11" s="30">
        <v>834267</v>
      </c>
      <c r="BT11" s="30">
        <v>810981</v>
      </c>
      <c r="BU11" s="30">
        <v>758340</v>
      </c>
      <c r="BV11" s="30">
        <v>376085</v>
      </c>
      <c r="BW11" s="30">
        <v>370980</v>
      </c>
      <c r="BX11" s="30">
        <v>419987</v>
      </c>
      <c r="BY11" s="30">
        <v>384115</v>
      </c>
      <c r="BZ11" s="30">
        <v>384018</v>
      </c>
      <c r="CA11" s="30">
        <v>309227</v>
      </c>
      <c r="CB11" s="30">
        <v>261411</v>
      </c>
      <c r="CC11" s="30">
        <v>289442</v>
      </c>
      <c r="CD11" s="30">
        <v>276141</v>
      </c>
      <c r="CE11" s="30">
        <v>286520</v>
      </c>
      <c r="CF11" s="30">
        <v>273096</v>
      </c>
      <c r="CG11" s="30">
        <v>260167</v>
      </c>
      <c r="CH11" s="30">
        <v>241346</v>
      </c>
    </row>
    <row r="12" spans="2:86">
      <c r="B12" s="19" t="s">
        <v>4</v>
      </c>
      <c r="C12" s="45" t="s">
        <v>41</v>
      </c>
      <c r="D12" s="28">
        <v>51687</v>
      </c>
      <c r="E12" s="28">
        <v>46611</v>
      </c>
      <c r="F12" s="28">
        <v>42794</v>
      </c>
      <c r="G12" s="28">
        <v>45784</v>
      </c>
      <c r="H12" s="28">
        <v>45019</v>
      </c>
      <c r="I12" s="28">
        <f t="shared" si="0"/>
        <v>43390</v>
      </c>
      <c r="J12" s="28">
        <v>43396</v>
      </c>
      <c r="K12" s="28">
        <v>40835</v>
      </c>
      <c r="L12" s="28">
        <v>43508</v>
      </c>
      <c r="M12" s="28">
        <v>45738</v>
      </c>
      <c r="N12" s="28">
        <v>43363</v>
      </c>
      <c r="O12" s="28">
        <v>42400</v>
      </c>
      <c r="P12" s="28">
        <v>43189</v>
      </c>
      <c r="Q12" s="28">
        <v>38775</v>
      </c>
      <c r="R12" s="28">
        <v>38686</v>
      </c>
      <c r="S12" s="28">
        <v>39677</v>
      </c>
      <c r="T12" s="28">
        <v>50854</v>
      </c>
      <c r="U12" s="28">
        <v>47166</v>
      </c>
      <c r="V12" s="28">
        <v>44086</v>
      </c>
      <c r="W12" s="28">
        <v>43586</v>
      </c>
      <c r="X12" s="28">
        <v>46904</v>
      </c>
      <c r="Y12" s="28">
        <v>47802</v>
      </c>
      <c r="Z12" s="28">
        <v>42854</v>
      </c>
      <c r="AA12" s="28">
        <v>42368</v>
      </c>
      <c r="AB12" s="28">
        <v>38894</v>
      </c>
      <c r="AC12" s="28">
        <v>31143</v>
      </c>
      <c r="AD12" s="28">
        <v>30333</v>
      </c>
      <c r="AE12" s="28">
        <v>34336</v>
      </c>
      <c r="AF12" s="28">
        <v>36253</v>
      </c>
      <c r="AG12" s="28">
        <v>33403</v>
      </c>
      <c r="AH12" s="28">
        <v>31425</v>
      </c>
      <c r="AI12" s="28">
        <v>33937</v>
      </c>
      <c r="AJ12" s="28">
        <v>36262</v>
      </c>
      <c r="AK12" s="28">
        <v>37253</v>
      </c>
      <c r="AL12" s="28">
        <v>34271</v>
      </c>
      <c r="AM12" s="28">
        <v>34576</v>
      </c>
      <c r="AN12" s="28">
        <v>38364</v>
      </c>
      <c r="AO12" s="28">
        <v>36770</v>
      </c>
      <c r="AP12" s="28">
        <v>32487</v>
      </c>
      <c r="AQ12" s="28">
        <v>36565</v>
      </c>
      <c r="AR12" s="28">
        <v>34323</v>
      </c>
      <c r="AS12" s="28">
        <v>35833</v>
      </c>
      <c r="AT12" s="28">
        <v>36948</v>
      </c>
      <c r="AU12" s="28">
        <v>35521</v>
      </c>
      <c r="AV12" s="28">
        <v>34946</v>
      </c>
      <c r="AW12" s="28">
        <v>36102</v>
      </c>
      <c r="AX12" s="28">
        <v>33166</v>
      </c>
      <c r="AY12" s="28">
        <v>30958</v>
      </c>
      <c r="AZ12" s="28">
        <v>33041</v>
      </c>
      <c r="BA12" s="28">
        <v>38407</v>
      </c>
      <c r="BB12" s="28">
        <v>35544</v>
      </c>
      <c r="BC12" s="28">
        <v>33477</v>
      </c>
      <c r="BD12" s="28">
        <v>32749</v>
      </c>
      <c r="BE12" s="28">
        <v>37866</v>
      </c>
      <c r="BF12" s="28">
        <v>32483</v>
      </c>
      <c r="BG12" s="28">
        <v>33081</v>
      </c>
      <c r="BH12" s="28">
        <v>33099</v>
      </c>
      <c r="BI12" s="28">
        <v>36540</v>
      </c>
      <c r="BJ12" s="28">
        <v>36136</v>
      </c>
      <c r="BK12" s="28">
        <v>36379</v>
      </c>
      <c r="BL12" s="28">
        <v>35379</v>
      </c>
      <c r="BM12" s="28">
        <v>39023</v>
      </c>
      <c r="BN12" s="28">
        <v>34980</v>
      </c>
      <c r="BO12" s="28">
        <v>37518</v>
      </c>
      <c r="BP12" s="28">
        <v>33703</v>
      </c>
      <c r="BQ12" s="28"/>
      <c r="BR12" s="28">
        <v>180208</v>
      </c>
      <c r="BS12" s="28">
        <v>171129</v>
      </c>
      <c r="BT12" s="28">
        <v>174690</v>
      </c>
      <c r="BU12" s="28">
        <v>167992</v>
      </c>
      <c r="BV12" s="28">
        <v>181742</v>
      </c>
      <c r="BW12" s="28">
        <v>171918</v>
      </c>
      <c r="BX12" s="28">
        <v>132065</v>
      </c>
      <c r="BY12" s="28">
        <v>135027</v>
      </c>
      <c r="BZ12" s="28">
        <v>144464</v>
      </c>
      <c r="CA12" s="28">
        <v>140145</v>
      </c>
      <c r="CB12" s="28">
        <v>143248</v>
      </c>
      <c r="CC12" s="28">
        <v>133267</v>
      </c>
      <c r="CD12" s="28">
        <v>140177</v>
      </c>
      <c r="CE12" s="28">
        <v>130805</v>
      </c>
      <c r="CF12" s="28">
        <v>141783</v>
      </c>
      <c r="CG12" s="28">
        <v>128785</v>
      </c>
      <c r="CH12" s="28">
        <v>120949</v>
      </c>
    </row>
    <row r="13" spans="2:86">
      <c r="B13" s="19" t="s">
        <v>5</v>
      </c>
      <c r="C13" s="45" t="s">
        <v>42</v>
      </c>
      <c r="D13" s="28">
        <v>-14184</v>
      </c>
      <c r="E13" s="28">
        <v>-11145</v>
      </c>
      <c r="F13" s="28">
        <v>-10355</v>
      </c>
      <c r="G13" s="28">
        <v>-13342</v>
      </c>
      <c r="H13" s="28">
        <v>-12369</v>
      </c>
      <c r="I13" s="28">
        <f t="shared" si="0"/>
        <v>-9899</v>
      </c>
      <c r="J13" s="28">
        <v>-11094</v>
      </c>
      <c r="K13" s="28">
        <v>-11003</v>
      </c>
      <c r="L13" s="28">
        <v>-9680</v>
      </c>
      <c r="M13" s="28">
        <v>-10749</v>
      </c>
      <c r="N13" s="28">
        <v>-10814</v>
      </c>
      <c r="O13" s="28">
        <v>-10949</v>
      </c>
      <c r="P13" s="28">
        <v>-10653</v>
      </c>
      <c r="Q13" s="28">
        <v>-8881</v>
      </c>
      <c r="R13" s="28">
        <v>-9571</v>
      </c>
      <c r="S13" s="28">
        <v>-9624</v>
      </c>
      <c r="T13" s="28">
        <v>-12348</v>
      </c>
      <c r="U13" s="28">
        <v>-10257</v>
      </c>
      <c r="V13" s="28">
        <v>-8935</v>
      </c>
      <c r="W13" s="28">
        <v>-9821</v>
      </c>
      <c r="X13" s="28">
        <v>-10875</v>
      </c>
      <c r="Y13" s="28">
        <v>-9244</v>
      </c>
      <c r="Z13" s="28">
        <v>-8325</v>
      </c>
      <c r="AA13" s="28">
        <v>-10560</v>
      </c>
      <c r="AB13" s="28">
        <v>-9199</v>
      </c>
      <c r="AC13" s="28">
        <v>-7706</v>
      </c>
      <c r="AD13" s="28">
        <v>-7630</v>
      </c>
      <c r="AE13" s="28">
        <v>-9070</v>
      </c>
      <c r="AF13" s="28">
        <v>-9286</v>
      </c>
      <c r="AG13" s="28">
        <v>-9140</v>
      </c>
      <c r="AH13" s="28">
        <v>-10065</v>
      </c>
      <c r="AI13" s="28">
        <v>-8788</v>
      </c>
      <c r="AJ13" s="28">
        <v>-9140</v>
      </c>
      <c r="AK13" s="28">
        <v>-9565</v>
      </c>
      <c r="AL13" s="28">
        <v>-8542</v>
      </c>
      <c r="AM13" s="28">
        <v>-8858</v>
      </c>
      <c r="AN13" s="28">
        <v>-8444</v>
      </c>
      <c r="AO13" s="28">
        <v>-8008</v>
      </c>
      <c r="AP13" s="28">
        <v>-7496</v>
      </c>
      <c r="AQ13" s="28">
        <v>-7757</v>
      </c>
      <c r="AR13" s="28">
        <v>-7716</v>
      </c>
      <c r="AS13" s="28">
        <v>-8460</v>
      </c>
      <c r="AT13" s="28">
        <v>-6958</v>
      </c>
      <c r="AU13" s="28">
        <v>-6796</v>
      </c>
      <c r="AV13" s="28">
        <v>-8309</v>
      </c>
      <c r="AW13" s="28">
        <v>-7027</v>
      </c>
      <c r="AX13" s="28">
        <v>-7759</v>
      </c>
      <c r="AY13" s="28">
        <v>-7528</v>
      </c>
      <c r="AZ13" s="28">
        <v>-7941</v>
      </c>
      <c r="BA13" s="28">
        <v>-6896</v>
      </c>
      <c r="BB13" s="28">
        <v>-8169</v>
      </c>
      <c r="BC13" s="28">
        <v>-7391</v>
      </c>
      <c r="BD13" s="28">
        <v>-7942</v>
      </c>
      <c r="BE13" s="28">
        <v>-8005</v>
      </c>
      <c r="BF13" s="28">
        <v>-6819</v>
      </c>
      <c r="BG13" s="28">
        <v>-7956</v>
      </c>
      <c r="BH13" s="28">
        <v>-7436</v>
      </c>
      <c r="BI13" s="28">
        <v>-8526</v>
      </c>
      <c r="BJ13" s="28">
        <v>-8613</v>
      </c>
      <c r="BK13" s="28">
        <v>-7075</v>
      </c>
      <c r="BL13" s="28">
        <v>-7082</v>
      </c>
      <c r="BM13" s="28">
        <v>-6772</v>
      </c>
      <c r="BN13" s="28">
        <v>-6650</v>
      </c>
      <c r="BO13" s="28">
        <v>-6809</v>
      </c>
      <c r="BP13" s="28">
        <v>-7606</v>
      </c>
      <c r="BQ13" s="28"/>
      <c r="BR13" s="28">
        <v>-47211</v>
      </c>
      <c r="BS13" s="28">
        <v>-41676</v>
      </c>
      <c r="BT13" s="28">
        <v>-43165</v>
      </c>
      <c r="BU13" s="28">
        <v>-40424</v>
      </c>
      <c r="BV13" s="28">
        <v>-39888</v>
      </c>
      <c r="BW13" s="28">
        <v>-37328</v>
      </c>
      <c r="BX13" s="28">
        <v>-33692</v>
      </c>
      <c r="BY13" s="28">
        <v>-37133</v>
      </c>
      <c r="BZ13" s="28">
        <v>-35409</v>
      </c>
      <c r="CA13" s="28">
        <v>-30977</v>
      </c>
      <c r="CB13" s="28">
        <v>-30523</v>
      </c>
      <c r="CC13" s="28">
        <v>-30255</v>
      </c>
      <c r="CD13" s="28">
        <v>-30398</v>
      </c>
      <c r="CE13" s="28">
        <v>-30216</v>
      </c>
      <c r="CF13" s="28">
        <v>-31296</v>
      </c>
      <c r="CG13" s="28">
        <v>-27780</v>
      </c>
      <c r="CH13" s="28">
        <v>-29936</v>
      </c>
    </row>
    <row r="14" spans="2:86">
      <c r="B14" s="29" t="s">
        <v>6</v>
      </c>
      <c r="C14" s="48" t="s">
        <v>34</v>
      </c>
      <c r="D14" s="30">
        <v>37503</v>
      </c>
      <c r="E14" s="30">
        <v>35466</v>
      </c>
      <c r="F14" s="30">
        <v>32439</v>
      </c>
      <c r="G14" s="30">
        <v>32442</v>
      </c>
      <c r="H14" s="30">
        <v>32650</v>
      </c>
      <c r="I14" s="30">
        <f t="shared" si="0"/>
        <v>33491</v>
      </c>
      <c r="J14" s="30">
        <v>32302</v>
      </c>
      <c r="K14" s="30">
        <v>29832</v>
      </c>
      <c r="L14" s="30">
        <v>33828</v>
      </c>
      <c r="M14" s="30">
        <v>34989</v>
      </c>
      <c r="N14" s="30">
        <v>32549</v>
      </c>
      <c r="O14" s="30">
        <v>31451</v>
      </c>
      <c r="P14" s="30">
        <v>32536</v>
      </c>
      <c r="Q14" s="30">
        <v>29894</v>
      </c>
      <c r="R14" s="30">
        <v>29115</v>
      </c>
      <c r="S14" s="30">
        <v>30053</v>
      </c>
      <c r="T14" s="30">
        <v>38506</v>
      </c>
      <c r="U14" s="30">
        <v>36909</v>
      </c>
      <c r="V14" s="30">
        <v>35151</v>
      </c>
      <c r="W14" s="30">
        <v>33765</v>
      </c>
      <c r="X14" s="30">
        <v>36029</v>
      </c>
      <c r="Y14" s="30">
        <v>38558</v>
      </c>
      <c r="Z14" s="30">
        <v>34529</v>
      </c>
      <c r="AA14" s="30">
        <v>31808</v>
      </c>
      <c r="AB14" s="30">
        <v>29695</v>
      </c>
      <c r="AC14" s="30">
        <v>23437</v>
      </c>
      <c r="AD14" s="30">
        <v>22703</v>
      </c>
      <c r="AE14" s="30">
        <v>25266</v>
      </c>
      <c r="AF14" s="30">
        <v>26967</v>
      </c>
      <c r="AG14" s="30">
        <v>24263</v>
      </c>
      <c r="AH14" s="30">
        <v>21360</v>
      </c>
      <c r="AI14" s="30">
        <v>25149</v>
      </c>
      <c r="AJ14" s="30">
        <v>27122</v>
      </c>
      <c r="AK14" s="30">
        <v>27688</v>
      </c>
      <c r="AL14" s="30">
        <v>25729</v>
      </c>
      <c r="AM14" s="30">
        <v>25718</v>
      </c>
      <c r="AN14" s="30">
        <v>29920</v>
      </c>
      <c r="AO14" s="30">
        <v>28762</v>
      </c>
      <c r="AP14" s="30">
        <v>24991</v>
      </c>
      <c r="AQ14" s="30">
        <v>28808</v>
      </c>
      <c r="AR14" s="30">
        <v>26607</v>
      </c>
      <c r="AS14" s="30">
        <v>27373</v>
      </c>
      <c r="AT14" s="30">
        <v>29990</v>
      </c>
      <c r="AU14" s="30">
        <v>28725</v>
      </c>
      <c r="AV14" s="30">
        <v>26637</v>
      </c>
      <c r="AW14" s="30">
        <v>29075</v>
      </c>
      <c r="AX14" s="30">
        <v>25407</v>
      </c>
      <c r="AY14" s="30">
        <v>23430</v>
      </c>
      <c r="AZ14" s="30">
        <v>25100</v>
      </c>
      <c r="BA14" s="30">
        <v>31511</v>
      </c>
      <c r="BB14" s="30">
        <v>27375</v>
      </c>
      <c r="BC14" s="30">
        <v>26086</v>
      </c>
      <c r="BD14" s="30">
        <v>24807</v>
      </c>
      <c r="BE14" s="30">
        <v>29861</v>
      </c>
      <c r="BF14" s="30">
        <v>25664</v>
      </c>
      <c r="BG14" s="30">
        <v>25125</v>
      </c>
      <c r="BH14" s="30">
        <v>25663</v>
      </c>
      <c r="BI14" s="30">
        <v>28014</v>
      </c>
      <c r="BJ14" s="30">
        <v>27523</v>
      </c>
      <c r="BK14" s="30">
        <v>29327</v>
      </c>
      <c r="BL14" s="30">
        <v>28297</v>
      </c>
      <c r="BM14" s="30">
        <v>32251</v>
      </c>
      <c r="BN14" s="30">
        <v>28330</v>
      </c>
      <c r="BO14" s="30">
        <v>30709</v>
      </c>
      <c r="BP14" s="30">
        <v>26097</v>
      </c>
      <c r="BQ14" s="30"/>
      <c r="BR14" s="30">
        <v>132997</v>
      </c>
      <c r="BS14" s="30">
        <v>129453</v>
      </c>
      <c r="BT14" s="30">
        <v>131525</v>
      </c>
      <c r="BU14" s="30">
        <v>127568</v>
      </c>
      <c r="BV14" s="30">
        <v>141854</v>
      </c>
      <c r="BW14" s="30">
        <v>134590</v>
      </c>
      <c r="BX14" s="30">
        <v>98373</v>
      </c>
      <c r="BY14" s="30">
        <v>97894</v>
      </c>
      <c r="BZ14" s="30">
        <v>109055</v>
      </c>
      <c r="CA14" s="30">
        <v>109168</v>
      </c>
      <c r="CB14" s="30">
        <v>112725</v>
      </c>
      <c r="CC14" s="30">
        <v>103012</v>
      </c>
      <c r="CD14" s="30">
        <v>109779</v>
      </c>
      <c r="CE14" s="30">
        <v>100589</v>
      </c>
      <c r="CF14" s="30">
        <v>110487</v>
      </c>
      <c r="CG14" s="30">
        <v>101005</v>
      </c>
      <c r="CH14" s="30">
        <v>91013</v>
      </c>
    </row>
    <row r="15" spans="2:86">
      <c r="B15" s="19" t="s">
        <v>7</v>
      </c>
      <c r="C15" s="45" t="s">
        <v>105</v>
      </c>
      <c r="D15" s="28">
        <v>12038</v>
      </c>
      <c r="E15" s="28">
        <v>125</v>
      </c>
      <c r="F15" s="28">
        <v>93</v>
      </c>
      <c r="G15" s="28">
        <v>11778</v>
      </c>
      <c r="H15" s="28">
        <v>2</v>
      </c>
      <c r="I15" s="28">
        <f t="shared" si="0"/>
        <v>138</v>
      </c>
      <c r="J15" s="28">
        <v>61</v>
      </c>
      <c r="K15" s="31">
        <v>120</v>
      </c>
      <c r="L15" s="31">
        <v>12065</v>
      </c>
      <c r="M15" s="31">
        <v>104</v>
      </c>
      <c r="N15" s="31">
        <v>120</v>
      </c>
      <c r="O15" s="31">
        <v>8160</v>
      </c>
      <c r="P15" s="31">
        <v>0</v>
      </c>
      <c r="Q15" s="31">
        <v>38</v>
      </c>
      <c r="R15" s="31">
        <v>125</v>
      </c>
      <c r="S15" s="31">
        <v>7024</v>
      </c>
      <c r="T15" s="31">
        <v>1</v>
      </c>
      <c r="U15" s="31">
        <v>24</v>
      </c>
      <c r="V15" s="31">
        <v>382</v>
      </c>
      <c r="W15" s="31">
        <v>6321</v>
      </c>
      <c r="X15" s="31">
        <v>3</v>
      </c>
      <c r="Y15" s="31">
        <v>7</v>
      </c>
      <c r="Z15" s="31">
        <v>695</v>
      </c>
      <c r="AA15" s="31">
        <v>5559</v>
      </c>
      <c r="AB15" s="31">
        <v>1</v>
      </c>
      <c r="AC15" s="31">
        <v>-8</v>
      </c>
      <c r="AD15" s="31">
        <v>911</v>
      </c>
      <c r="AE15" s="31">
        <v>84</v>
      </c>
      <c r="AF15" s="31">
        <v>5447</v>
      </c>
      <c r="AG15" s="31">
        <v>29</v>
      </c>
      <c r="AH15" s="31">
        <v>194</v>
      </c>
      <c r="AI15" s="31">
        <v>5846</v>
      </c>
      <c r="AJ15" s="31">
        <v>0</v>
      </c>
      <c r="AK15" s="31">
        <v>2</v>
      </c>
      <c r="AL15" s="31">
        <v>456</v>
      </c>
      <c r="AM15" s="31">
        <v>5264</v>
      </c>
      <c r="AN15" s="31">
        <v>13</v>
      </c>
      <c r="AO15" s="31">
        <v>38</v>
      </c>
      <c r="AP15" s="31">
        <v>52</v>
      </c>
      <c r="AQ15" s="31">
        <v>5169</v>
      </c>
      <c r="AR15" s="31">
        <v>5</v>
      </c>
      <c r="AS15" s="31">
        <v>9</v>
      </c>
      <c r="AT15" s="31">
        <v>133</v>
      </c>
      <c r="AU15" s="31">
        <v>5137</v>
      </c>
      <c r="AV15" s="31"/>
      <c r="AW15" s="31">
        <v>6</v>
      </c>
      <c r="AX15" s="31">
        <v>26</v>
      </c>
      <c r="AY15" s="31">
        <v>4478</v>
      </c>
      <c r="AZ15" s="31">
        <v>31</v>
      </c>
      <c r="BA15" s="31">
        <v>2</v>
      </c>
      <c r="BB15" s="31">
        <v>43</v>
      </c>
      <c r="BC15" s="31">
        <v>3784</v>
      </c>
      <c r="BD15" s="31">
        <v>0</v>
      </c>
      <c r="BE15" s="31">
        <v>0</v>
      </c>
      <c r="BF15" s="31">
        <v>267</v>
      </c>
      <c r="BG15" s="31">
        <v>3479</v>
      </c>
      <c r="BH15" s="31">
        <v>0</v>
      </c>
      <c r="BI15" s="31">
        <v>4</v>
      </c>
      <c r="BJ15" s="31">
        <v>89</v>
      </c>
      <c r="BK15" s="31">
        <v>3633</v>
      </c>
      <c r="BL15" s="31">
        <v>0</v>
      </c>
      <c r="BM15" s="31">
        <v>11</v>
      </c>
      <c r="BN15" s="31">
        <v>415</v>
      </c>
      <c r="BO15" s="31">
        <v>2750</v>
      </c>
      <c r="BP15" s="31">
        <v>0</v>
      </c>
      <c r="BQ15" s="31"/>
      <c r="BR15" s="31">
        <v>11998</v>
      </c>
      <c r="BS15" s="31">
        <v>12384</v>
      </c>
      <c r="BT15" s="31">
        <v>8384</v>
      </c>
      <c r="BU15" s="31">
        <v>7188</v>
      </c>
      <c r="BV15" s="31">
        <v>6730</v>
      </c>
      <c r="BW15" s="31">
        <v>6262</v>
      </c>
      <c r="BX15" s="31">
        <v>6434</v>
      </c>
      <c r="BY15" s="31">
        <v>6069</v>
      </c>
      <c r="BZ15" s="31">
        <v>5735</v>
      </c>
      <c r="CA15" s="31">
        <v>5264</v>
      </c>
      <c r="CB15" s="31">
        <v>5279</v>
      </c>
      <c r="CC15" s="31">
        <v>4541</v>
      </c>
      <c r="CD15" s="31">
        <v>3829</v>
      </c>
      <c r="CE15" s="31">
        <v>3746</v>
      </c>
      <c r="CF15" s="31">
        <v>3726</v>
      </c>
      <c r="CG15" s="31">
        <v>3176</v>
      </c>
      <c r="CH15" s="31">
        <v>101</v>
      </c>
    </row>
    <row r="16" spans="2:86" ht="21" customHeight="1">
      <c r="B16" s="32" t="s">
        <v>226</v>
      </c>
      <c r="C16" s="45" t="s">
        <v>222</v>
      </c>
      <c r="D16" s="28">
        <v>7540</v>
      </c>
      <c r="E16" s="28">
        <v>11715</v>
      </c>
      <c r="F16" s="28">
        <v>5675</v>
      </c>
      <c r="G16" s="28">
        <v>26855</v>
      </c>
      <c r="H16" s="28">
        <v>14726</v>
      </c>
      <c r="I16" s="28">
        <f t="shared" si="0"/>
        <v>12417</v>
      </c>
      <c r="J16" s="28">
        <v>15629</v>
      </c>
      <c r="K16" s="28">
        <v>3984</v>
      </c>
      <c r="L16" s="28">
        <v>20130</v>
      </c>
      <c r="M16" s="28">
        <v>28023</v>
      </c>
      <c r="N16" s="28">
        <v>7232</v>
      </c>
      <c r="O16" s="28">
        <v>13584</v>
      </c>
      <c r="P16" s="28">
        <v>12920</v>
      </c>
      <c r="Q16" s="28">
        <v>-15447</v>
      </c>
      <c r="R16" s="31">
        <v>17138</v>
      </c>
      <c r="S16" s="31">
        <v>17063</v>
      </c>
      <c r="T16" s="31">
        <v>4124</v>
      </c>
      <c r="U16" s="31">
        <v>20840</v>
      </c>
      <c r="V16" s="31">
        <v>15841</v>
      </c>
      <c r="W16" s="31">
        <v>6657</v>
      </c>
      <c r="X16" s="31">
        <v>24295</v>
      </c>
      <c r="Y16" s="31">
        <v>25688</v>
      </c>
      <c r="Z16" s="31">
        <v>14074</v>
      </c>
      <c r="AA16" s="31">
        <v>24396</v>
      </c>
      <c r="AB16" s="31">
        <v>10303</v>
      </c>
      <c r="AC16" s="31">
        <v>16117</v>
      </c>
      <c r="AD16" s="31">
        <v>9952</v>
      </c>
      <c r="AE16" s="31">
        <v>13935</v>
      </c>
      <c r="AF16" s="31">
        <v>4953</v>
      </c>
      <c r="AG16" s="31">
        <v>3259</v>
      </c>
      <c r="AH16" s="31">
        <v>15343</v>
      </c>
      <c r="AI16" s="31">
        <v>33321</v>
      </c>
      <c r="AJ16" s="31">
        <v>10667</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c r="BR16" s="31">
        <v>58971</v>
      </c>
      <c r="BS16" s="31">
        <v>52160</v>
      </c>
      <c r="BT16" s="31">
        <v>61759</v>
      </c>
      <c r="BU16" s="31">
        <v>22878</v>
      </c>
      <c r="BV16" s="31">
        <v>67633</v>
      </c>
      <c r="BW16" s="31">
        <v>74461</v>
      </c>
      <c r="BX16" s="31">
        <v>44957</v>
      </c>
      <c r="BY16" s="31">
        <v>62590</v>
      </c>
      <c r="BZ16" s="31">
        <v>65712</v>
      </c>
      <c r="CA16" s="31">
        <v>0</v>
      </c>
      <c r="CB16" s="31">
        <v>0</v>
      </c>
      <c r="CC16" s="31">
        <v>0</v>
      </c>
      <c r="CD16" s="31">
        <v>0</v>
      </c>
      <c r="CE16" s="31">
        <v>0</v>
      </c>
      <c r="CF16" s="31">
        <v>0</v>
      </c>
      <c r="CG16" s="31">
        <v>0</v>
      </c>
      <c r="CH16" s="31">
        <v>0</v>
      </c>
    </row>
    <row r="17" spans="2:95">
      <c r="B17" s="33" t="s">
        <v>8</v>
      </c>
      <c r="C17" s="45" t="s">
        <v>43</v>
      </c>
      <c r="D17" s="34" t="s">
        <v>30</v>
      </c>
      <c r="E17" s="34" t="s">
        <v>30</v>
      </c>
      <c r="F17" s="34" t="s">
        <v>30</v>
      </c>
      <c r="G17" s="34" t="s">
        <v>30</v>
      </c>
      <c r="H17" s="34" t="s">
        <v>30</v>
      </c>
      <c r="I17" s="34" t="s">
        <v>30</v>
      </c>
      <c r="J17" s="34" t="s">
        <v>30</v>
      </c>
      <c r="K17" s="34" t="s">
        <v>30</v>
      </c>
      <c r="L17" s="34" t="s">
        <v>30</v>
      </c>
      <c r="M17" s="34">
        <v>0</v>
      </c>
      <c r="N17" s="34" t="s">
        <v>30</v>
      </c>
      <c r="O17" s="34" t="s">
        <v>30</v>
      </c>
      <c r="P17" s="34" t="s">
        <v>30</v>
      </c>
      <c r="Q17" s="34" t="s">
        <v>30</v>
      </c>
      <c r="R17" s="34" t="s">
        <v>30</v>
      </c>
      <c r="S17" s="34" t="s">
        <v>30</v>
      </c>
      <c r="T17" s="34" t="s">
        <v>30</v>
      </c>
      <c r="U17" s="34" t="s">
        <v>30</v>
      </c>
      <c r="V17" s="34" t="s">
        <v>30</v>
      </c>
      <c r="W17" s="34" t="s">
        <v>30</v>
      </c>
      <c r="X17" s="34" t="s">
        <v>30</v>
      </c>
      <c r="Y17" s="34" t="s">
        <v>30</v>
      </c>
      <c r="Z17" s="34" t="s">
        <v>30</v>
      </c>
      <c r="AA17" s="34" t="s">
        <v>30</v>
      </c>
      <c r="AB17" s="34" t="s">
        <v>30</v>
      </c>
      <c r="AC17" s="34" t="s">
        <v>30</v>
      </c>
      <c r="AD17" s="34" t="s">
        <v>30</v>
      </c>
      <c r="AE17" s="34" t="s">
        <v>30</v>
      </c>
      <c r="AF17" s="34" t="s">
        <v>30</v>
      </c>
      <c r="AG17" s="34" t="s">
        <v>30</v>
      </c>
      <c r="AH17" s="34" t="s">
        <v>30</v>
      </c>
      <c r="AI17" s="34" t="s">
        <v>30</v>
      </c>
      <c r="AJ17" s="34" t="s">
        <v>30</v>
      </c>
      <c r="AK17" s="34">
        <v>20071</v>
      </c>
      <c r="AL17" s="34">
        <v>18796</v>
      </c>
      <c r="AM17" s="34">
        <v>18777</v>
      </c>
      <c r="AN17" s="34">
        <v>8068</v>
      </c>
      <c r="AO17" s="34">
        <v>30316</v>
      </c>
      <c r="AP17" s="34">
        <v>18855</v>
      </c>
      <c r="AQ17" s="34">
        <v>5796</v>
      </c>
      <c r="AR17" s="34">
        <v>15013</v>
      </c>
      <c r="AS17" s="34">
        <v>35492</v>
      </c>
      <c r="AT17" s="34">
        <v>17370</v>
      </c>
      <c r="AU17" s="34">
        <v>-542</v>
      </c>
      <c r="AV17" s="34">
        <v>-1</v>
      </c>
      <c r="AW17" s="34">
        <v>33841</v>
      </c>
      <c r="AX17" s="34">
        <v>26450</v>
      </c>
      <c r="AY17" s="34">
        <v>12298</v>
      </c>
      <c r="AZ17" s="34">
        <v>5439</v>
      </c>
      <c r="BA17" s="34">
        <v>26503</v>
      </c>
      <c r="BB17" s="34">
        <v>9441</v>
      </c>
      <c r="BC17" s="34">
        <v>22505</v>
      </c>
      <c r="BD17" s="34">
        <v>9911</v>
      </c>
      <c r="BE17" s="34">
        <v>8764</v>
      </c>
      <c r="BF17" s="34">
        <v>8440</v>
      </c>
      <c r="BG17" s="34">
        <v>6268</v>
      </c>
      <c r="BH17" s="34">
        <v>8568</v>
      </c>
      <c r="BI17" s="34">
        <v>12969</v>
      </c>
      <c r="BJ17" s="34">
        <v>35787</v>
      </c>
      <c r="BK17" s="34">
        <v>14183</v>
      </c>
      <c r="BL17" s="34">
        <v>11971</v>
      </c>
      <c r="BM17" s="34">
        <v>13458</v>
      </c>
      <c r="BN17" s="34">
        <v>9913</v>
      </c>
      <c r="BO17" s="34">
        <v>11547</v>
      </c>
      <c r="BP17" s="34">
        <v>11799</v>
      </c>
      <c r="BQ17" s="34"/>
      <c r="BR17" s="34"/>
      <c r="BS17" s="34"/>
      <c r="BT17" s="34">
        <v>0</v>
      </c>
      <c r="BU17" s="34">
        <v>0</v>
      </c>
      <c r="BV17" s="34">
        <v>0</v>
      </c>
      <c r="BW17" s="34">
        <v>0</v>
      </c>
      <c r="BX17" s="34">
        <v>0</v>
      </c>
      <c r="BY17" s="34">
        <v>0</v>
      </c>
      <c r="BZ17" s="34">
        <v>0</v>
      </c>
      <c r="CA17" s="34">
        <v>69980</v>
      </c>
      <c r="CB17" s="34">
        <v>52319</v>
      </c>
      <c r="CC17" s="34">
        <v>78028</v>
      </c>
      <c r="CD17" s="34">
        <v>68360</v>
      </c>
      <c r="CE17" s="34">
        <v>32040</v>
      </c>
      <c r="CF17" s="34">
        <v>74910</v>
      </c>
      <c r="CG17" s="34">
        <v>46717</v>
      </c>
      <c r="CH17" s="34">
        <v>41514</v>
      </c>
    </row>
    <row r="18" spans="2:95">
      <c r="B18" s="19" t="s">
        <v>218</v>
      </c>
      <c r="C18" s="45" t="s">
        <v>44</v>
      </c>
      <c r="D18" s="34">
        <v>27172</v>
      </c>
      <c r="E18" s="28">
        <v>2148</v>
      </c>
      <c r="F18" s="28">
        <v>22492</v>
      </c>
      <c r="G18" s="28">
        <v>21426</v>
      </c>
      <c r="H18" s="34" t="s">
        <v>30</v>
      </c>
      <c r="I18" s="34" t="s">
        <v>30</v>
      </c>
      <c r="J18" s="34" t="s">
        <v>30</v>
      </c>
      <c r="K18" s="28">
        <v>29</v>
      </c>
      <c r="L18" s="28" t="s">
        <v>30</v>
      </c>
      <c r="M18" s="28">
        <v>0</v>
      </c>
      <c r="N18" s="28" t="s">
        <v>30</v>
      </c>
      <c r="O18" s="28" t="s">
        <v>30</v>
      </c>
      <c r="P18" s="28" t="s">
        <v>30</v>
      </c>
      <c r="Q18" s="28" t="s">
        <v>30</v>
      </c>
      <c r="R18" s="28" t="s">
        <v>30</v>
      </c>
      <c r="S18" s="28" t="s">
        <v>30</v>
      </c>
      <c r="T18" s="28" t="s">
        <v>30</v>
      </c>
      <c r="U18" s="28" t="s">
        <v>30</v>
      </c>
      <c r="V18" s="28" t="s">
        <v>30</v>
      </c>
      <c r="W18" s="28" t="s">
        <v>30</v>
      </c>
      <c r="X18" s="28" t="s">
        <v>30</v>
      </c>
      <c r="Y18" s="28" t="s">
        <v>30</v>
      </c>
      <c r="Z18" s="28">
        <v>513</v>
      </c>
      <c r="AA18" s="28">
        <v>3039</v>
      </c>
      <c r="AB18" s="28">
        <v>687</v>
      </c>
      <c r="AC18" s="28" t="s">
        <v>30</v>
      </c>
      <c r="AD18" s="28">
        <v>-9</v>
      </c>
      <c r="AE18" s="28">
        <v>290</v>
      </c>
      <c r="AF18" s="28">
        <v>301</v>
      </c>
      <c r="AG18" s="28">
        <v>-1</v>
      </c>
      <c r="AH18" s="28">
        <v>523</v>
      </c>
      <c r="AI18" s="28">
        <v>1711</v>
      </c>
      <c r="AJ18" s="28">
        <v>-67</v>
      </c>
      <c r="AK18" s="28">
        <v>-50</v>
      </c>
      <c r="AL18" s="28">
        <v>22</v>
      </c>
      <c r="AM18" s="28">
        <v>0</v>
      </c>
      <c r="AN18" s="28">
        <v>6816</v>
      </c>
      <c r="AO18" s="28">
        <v>-186</v>
      </c>
      <c r="AP18" s="28">
        <v>8</v>
      </c>
      <c r="AQ18" s="28">
        <v>4392</v>
      </c>
      <c r="AR18" s="28">
        <v>0</v>
      </c>
      <c r="AS18" s="28">
        <v>5909</v>
      </c>
      <c r="AT18" s="28">
        <v>1496</v>
      </c>
      <c r="AU18" s="28">
        <v>372</v>
      </c>
      <c r="AV18" s="28">
        <v>10004</v>
      </c>
      <c r="AW18" s="28">
        <v>10467</v>
      </c>
      <c r="AX18" s="28">
        <v>7148</v>
      </c>
      <c r="AY18" s="28">
        <v>16433</v>
      </c>
      <c r="AZ18" s="28">
        <v>882</v>
      </c>
      <c r="BA18" s="28">
        <v>2487</v>
      </c>
      <c r="BB18" s="28">
        <v>2633</v>
      </c>
      <c r="BC18" s="28">
        <v>7515</v>
      </c>
      <c r="BD18" s="28">
        <v>7385</v>
      </c>
      <c r="BE18" s="28">
        <v>8057</v>
      </c>
      <c r="BF18" s="28">
        <v>5390</v>
      </c>
      <c r="BG18" s="28">
        <v>12654</v>
      </c>
      <c r="BH18" s="28">
        <v>970</v>
      </c>
      <c r="BI18" s="28">
        <v>-1207</v>
      </c>
      <c r="BJ18" s="28">
        <v>5542</v>
      </c>
      <c r="BK18" s="28">
        <v>-200</v>
      </c>
      <c r="BL18" s="28">
        <v>330</v>
      </c>
      <c r="BM18" s="28">
        <v>-488</v>
      </c>
      <c r="BN18" s="28">
        <v>-1255</v>
      </c>
      <c r="BO18" s="28">
        <v>3780</v>
      </c>
      <c r="BP18" s="28">
        <v>1750</v>
      </c>
      <c r="BQ18" s="28"/>
      <c r="BR18" s="28">
        <v>46066</v>
      </c>
      <c r="BS18" s="34">
        <v>29</v>
      </c>
      <c r="BT18" s="34">
        <v>0</v>
      </c>
      <c r="BU18" s="34">
        <v>0</v>
      </c>
      <c r="BV18" s="28">
        <v>197</v>
      </c>
      <c r="BW18" s="28">
        <v>4239</v>
      </c>
      <c r="BX18" s="28">
        <v>582</v>
      </c>
      <c r="BY18" s="28">
        <v>2166</v>
      </c>
      <c r="BZ18" s="28">
        <v>6788</v>
      </c>
      <c r="CA18" s="28">
        <v>4214</v>
      </c>
      <c r="CB18" s="28">
        <v>17781</v>
      </c>
      <c r="CC18" s="28">
        <v>34930</v>
      </c>
      <c r="CD18" s="28">
        <v>20020</v>
      </c>
      <c r="CE18" s="28">
        <v>27071</v>
      </c>
      <c r="CF18" s="28">
        <v>4465</v>
      </c>
      <c r="CG18" s="28">
        <v>3787</v>
      </c>
      <c r="CH18" s="28">
        <v>-2347</v>
      </c>
    </row>
    <row r="19" spans="2:95">
      <c r="B19" s="19" t="s">
        <v>82</v>
      </c>
      <c r="C19" s="45" t="s">
        <v>92</v>
      </c>
      <c r="D19" s="28">
        <v>0</v>
      </c>
      <c r="E19" s="28">
        <v>0</v>
      </c>
      <c r="F19" s="28">
        <v>-209</v>
      </c>
      <c r="G19" s="28">
        <v>-419</v>
      </c>
      <c r="H19" s="28">
        <v>-567</v>
      </c>
      <c r="I19" s="28">
        <f t="shared" ref="I19:I31" si="1">+BS19-J19-K19-L19</f>
        <v>-538</v>
      </c>
      <c r="J19" s="28">
        <v>-492</v>
      </c>
      <c r="K19" s="28">
        <v>-651</v>
      </c>
      <c r="L19" s="28">
        <v>-311</v>
      </c>
      <c r="M19" s="28">
        <v>-841</v>
      </c>
      <c r="N19" s="28">
        <v>55</v>
      </c>
      <c r="O19" s="28">
        <v>-779</v>
      </c>
      <c r="P19" s="28">
        <v>-463</v>
      </c>
      <c r="Q19" s="28">
        <v>-493</v>
      </c>
      <c r="R19" s="28">
        <v>187</v>
      </c>
      <c r="S19" s="28">
        <v>753</v>
      </c>
      <c r="T19" s="28">
        <v>-328</v>
      </c>
      <c r="U19" s="28">
        <v>471</v>
      </c>
      <c r="V19" s="28">
        <v>65</v>
      </c>
      <c r="W19" s="28">
        <v>-112</v>
      </c>
      <c r="X19" s="28">
        <v>340</v>
      </c>
      <c r="Y19" s="28">
        <v>-481</v>
      </c>
      <c r="Z19" s="28">
        <v>-1585</v>
      </c>
      <c r="AA19" s="28">
        <v>-305</v>
      </c>
      <c r="AB19" s="28">
        <v>333</v>
      </c>
      <c r="AC19" s="28">
        <v>147</v>
      </c>
      <c r="AD19" s="28">
        <v>-325</v>
      </c>
      <c r="AE19" s="28">
        <v>17</v>
      </c>
      <c r="AF19" s="28">
        <v>119</v>
      </c>
      <c r="AG19" s="28">
        <v>-108</v>
      </c>
      <c r="AH19" s="28">
        <v>588</v>
      </c>
      <c r="AI19" s="28">
        <v>344</v>
      </c>
      <c r="AJ19" s="28">
        <v>489</v>
      </c>
      <c r="AK19" s="28">
        <v>512</v>
      </c>
      <c r="AL19" s="28">
        <v>836</v>
      </c>
      <c r="AM19" s="28">
        <v>410</v>
      </c>
      <c r="AN19" s="28">
        <v>838</v>
      </c>
      <c r="AO19" s="28">
        <v>1497</v>
      </c>
      <c r="AP19" s="28">
        <v>1196</v>
      </c>
      <c r="AQ19" s="28">
        <v>828</v>
      </c>
      <c r="AR19" s="28">
        <v>300</v>
      </c>
      <c r="AS19" s="28">
        <v>-399</v>
      </c>
      <c r="AT19" s="28">
        <v>-280</v>
      </c>
      <c r="AU19" s="28">
        <v>518</v>
      </c>
      <c r="AV19" s="28">
        <v>868</v>
      </c>
      <c r="AW19" s="28">
        <v>-451</v>
      </c>
      <c r="AX19" s="28">
        <v>-391</v>
      </c>
      <c r="AY19" s="28">
        <v>-669</v>
      </c>
      <c r="AZ19" s="28">
        <v>117</v>
      </c>
      <c r="BA19" s="28">
        <v>-218</v>
      </c>
      <c r="BB19" s="28">
        <v>-63</v>
      </c>
      <c r="BC19" s="28">
        <v>298</v>
      </c>
      <c r="BD19" s="28">
        <v>-162</v>
      </c>
      <c r="BE19" s="28">
        <v>-1574</v>
      </c>
      <c r="BF19" s="28">
        <v>-528</v>
      </c>
      <c r="BG19" s="28"/>
      <c r="BH19" s="28"/>
      <c r="BI19" s="28"/>
      <c r="BJ19" s="28"/>
      <c r="BK19" s="28"/>
      <c r="BL19" s="28"/>
      <c r="BM19" s="28"/>
      <c r="BN19" s="28"/>
      <c r="BO19" s="28"/>
      <c r="BP19" s="28"/>
      <c r="BQ19" s="28"/>
      <c r="BR19" s="28">
        <v>-1195</v>
      </c>
      <c r="BS19" s="28">
        <v>-1992</v>
      </c>
      <c r="BT19" s="28">
        <v>-2028</v>
      </c>
      <c r="BU19" s="28">
        <v>119</v>
      </c>
      <c r="BV19" s="28">
        <v>764</v>
      </c>
      <c r="BW19" s="28">
        <v>-2038</v>
      </c>
      <c r="BX19" s="28">
        <v>-42</v>
      </c>
      <c r="BY19" s="28">
        <v>1313</v>
      </c>
      <c r="BZ19" s="28">
        <v>2596</v>
      </c>
      <c r="CA19" s="28">
        <v>3821</v>
      </c>
      <c r="CB19" s="28">
        <v>707</v>
      </c>
      <c r="CC19" s="28">
        <v>-1394</v>
      </c>
      <c r="CD19" s="28">
        <v>-145</v>
      </c>
      <c r="CE19" s="28">
        <v>-2102</v>
      </c>
      <c r="CF19" s="28">
        <v>0</v>
      </c>
      <c r="CG19" s="28">
        <v>0</v>
      </c>
      <c r="CH19" s="28">
        <v>0</v>
      </c>
    </row>
    <row r="20" spans="2:95">
      <c r="B20" s="19" t="s">
        <v>213</v>
      </c>
      <c r="C20" s="45" t="s">
        <v>45</v>
      </c>
      <c r="D20" s="28">
        <v>10158</v>
      </c>
      <c r="E20" s="28">
        <v>484</v>
      </c>
      <c r="F20" s="28">
        <v>2370</v>
      </c>
      <c r="G20" s="28">
        <v>2013</v>
      </c>
      <c r="H20" s="28">
        <v>49</v>
      </c>
      <c r="I20" s="28">
        <f t="shared" si="1"/>
        <v>1697</v>
      </c>
      <c r="J20" s="28">
        <v>3250</v>
      </c>
      <c r="K20" s="28">
        <v>6976</v>
      </c>
      <c r="L20" s="28">
        <v>-619</v>
      </c>
      <c r="M20" s="28">
        <v>-9810</v>
      </c>
      <c r="N20" s="28">
        <v>19349</v>
      </c>
      <c r="O20" s="28">
        <v>-4170</v>
      </c>
      <c r="P20" s="28">
        <v>4519</v>
      </c>
      <c r="Q20" s="28">
        <v>-788</v>
      </c>
      <c r="R20" s="28">
        <v>16339</v>
      </c>
      <c r="S20" s="28">
        <v>13568</v>
      </c>
      <c r="T20" s="28">
        <v>7771</v>
      </c>
      <c r="U20" s="28">
        <v>5649</v>
      </c>
      <c r="V20" s="28">
        <v>6257</v>
      </c>
      <c r="W20" s="28">
        <v>12175</v>
      </c>
      <c r="X20" s="28">
        <v>1219</v>
      </c>
      <c r="Y20" s="28">
        <v>6907</v>
      </c>
      <c r="Z20" s="28">
        <v>7802</v>
      </c>
      <c r="AA20" s="28">
        <v>-3670</v>
      </c>
      <c r="AB20" s="28">
        <v>15357</v>
      </c>
      <c r="AC20" s="28">
        <v>-778</v>
      </c>
      <c r="AD20" s="28">
        <v>9419</v>
      </c>
      <c r="AE20" s="28">
        <v>2449</v>
      </c>
      <c r="AF20" s="28">
        <v>5413</v>
      </c>
      <c r="AG20" s="28">
        <v>8206</v>
      </c>
      <c r="AH20" s="28">
        <v>1559</v>
      </c>
      <c r="AI20" s="28">
        <v>7828</v>
      </c>
      <c r="AJ20" s="28">
        <v>6658</v>
      </c>
      <c r="AK20" s="28">
        <v>9398</v>
      </c>
      <c r="AL20" s="28">
        <v>2985</v>
      </c>
      <c r="AM20" s="28">
        <v>3391</v>
      </c>
      <c r="AN20" s="28">
        <v>7439</v>
      </c>
      <c r="AO20" s="28">
        <v>3707</v>
      </c>
      <c r="AP20" s="28">
        <v>4644</v>
      </c>
      <c r="AQ20" s="28">
        <v>8972</v>
      </c>
      <c r="AR20" s="28">
        <v>2603</v>
      </c>
      <c r="AS20" s="28">
        <v>-1830</v>
      </c>
      <c r="AT20" s="28">
        <v>2403</v>
      </c>
      <c r="AU20" s="28">
        <v>23491</v>
      </c>
      <c r="AV20" s="28">
        <v>11636</v>
      </c>
      <c r="AW20" s="28">
        <v>4184</v>
      </c>
      <c r="AX20" s="28">
        <v>5844</v>
      </c>
      <c r="AY20" s="28">
        <v>6224</v>
      </c>
      <c r="AZ20" s="28">
        <v>8223</v>
      </c>
      <c r="BA20" s="28">
        <v>3911</v>
      </c>
      <c r="BB20" s="28">
        <v>6223</v>
      </c>
      <c r="BC20" s="28">
        <v>5695</v>
      </c>
      <c r="BD20" s="28">
        <v>5040</v>
      </c>
      <c r="BE20" s="28">
        <v>5704</v>
      </c>
      <c r="BF20" s="28">
        <v>2825</v>
      </c>
      <c r="BG20" s="28">
        <v>10944</v>
      </c>
      <c r="BH20" s="28">
        <v>2643</v>
      </c>
      <c r="BI20" s="28">
        <v>10968</v>
      </c>
      <c r="BJ20" s="28">
        <v>5582</v>
      </c>
      <c r="BK20" s="28">
        <v>8807</v>
      </c>
      <c r="BL20" s="28">
        <v>4992</v>
      </c>
      <c r="BM20" s="28">
        <v>11789</v>
      </c>
      <c r="BN20" s="28">
        <v>10067</v>
      </c>
      <c r="BO20" s="28">
        <v>19394</v>
      </c>
      <c r="BP20" s="28">
        <v>5666</v>
      </c>
      <c r="BQ20" s="28"/>
      <c r="BR20" s="28">
        <v>4916</v>
      </c>
      <c r="BS20" s="28">
        <v>11304</v>
      </c>
      <c r="BT20" s="28">
        <v>9888</v>
      </c>
      <c r="BU20" s="28">
        <v>36890</v>
      </c>
      <c r="BV20" s="28">
        <v>25300</v>
      </c>
      <c r="BW20" s="28">
        <v>26396</v>
      </c>
      <c r="BX20" s="28">
        <v>16503</v>
      </c>
      <c r="BY20" s="28">
        <v>24251</v>
      </c>
      <c r="BZ20" s="28">
        <v>23213</v>
      </c>
      <c r="CA20" s="28">
        <v>19926</v>
      </c>
      <c r="CB20" s="28">
        <v>35700</v>
      </c>
      <c r="CC20" s="28">
        <v>24475</v>
      </c>
      <c r="CD20" s="28">
        <v>20869</v>
      </c>
      <c r="CE20" s="28">
        <v>22116</v>
      </c>
      <c r="CF20" s="28">
        <v>30349</v>
      </c>
      <c r="CG20" s="28">
        <v>46916</v>
      </c>
      <c r="CH20" s="28">
        <v>28380</v>
      </c>
    </row>
    <row r="21" spans="2:95">
      <c r="B21" s="19" t="s">
        <v>9</v>
      </c>
      <c r="C21" s="45" t="s">
        <v>35</v>
      </c>
      <c r="D21" s="28">
        <v>12151</v>
      </c>
      <c r="E21" s="28">
        <v>12752</v>
      </c>
      <c r="F21" s="28">
        <v>9739</v>
      </c>
      <c r="G21" s="28">
        <v>8342</v>
      </c>
      <c r="H21" s="28">
        <v>7655</v>
      </c>
      <c r="I21" s="28">
        <f t="shared" si="1"/>
        <v>21740</v>
      </c>
      <c r="J21" s="28">
        <v>7362</v>
      </c>
      <c r="K21" s="28">
        <v>11241</v>
      </c>
      <c r="L21" s="28">
        <v>10596</v>
      </c>
      <c r="M21" s="28">
        <v>34298</v>
      </c>
      <c r="N21" s="28">
        <v>7561</v>
      </c>
      <c r="O21" s="28">
        <v>10462</v>
      </c>
      <c r="P21" s="28">
        <v>13000</v>
      </c>
      <c r="Q21" s="28">
        <v>14813</v>
      </c>
      <c r="R21" s="28">
        <v>6625</v>
      </c>
      <c r="S21" s="28">
        <v>9303</v>
      </c>
      <c r="T21" s="28">
        <v>10407</v>
      </c>
      <c r="U21" s="28">
        <v>8634</v>
      </c>
      <c r="V21" s="28">
        <v>11775</v>
      </c>
      <c r="W21" s="28">
        <v>7219</v>
      </c>
      <c r="X21" s="28">
        <v>7455</v>
      </c>
      <c r="Y21" s="28">
        <v>4138</v>
      </c>
      <c r="Z21" s="28">
        <v>3507</v>
      </c>
      <c r="AA21" s="28">
        <v>6013</v>
      </c>
      <c r="AB21" s="28">
        <v>6965</v>
      </c>
      <c r="AC21" s="28">
        <v>12419</v>
      </c>
      <c r="AD21" s="28">
        <v>3301</v>
      </c>
      <c r="AE21" s="28">
        <v>6475</v>
      </c>
      <c r="AF21" s="28">
        <v>5355</v>
      </c>
      <c r="AG21" s="28">
        <v>8438</v>
      </c>
      <c r="AH21" s="28">
        <v>6950</v>
      </c>
      <c r="AI21" s="28">
        <v>2828</v>
      </c>
      <c r="AJ21" s="28">
        <v>4922</v>
      </c>
      <c r="AK21" s="28">
        <v>4014</v>
      </c>
      <c r="AL21" s="28">
        <v>2757</v>
      </c>
      <c r="AM21" s="28">
        <v>5032</v>
      </c>
      <c r="AN21" s="28">
        <v>5259</v>
      </c>
      <c r="AO21" s="28">
        <v>7095</v>
      </c>
      <c r="AP21" s="28">
        <v>489</v>
      </c>
      <c r="AQ21" s="28">
        <v>2443</v>
      </c>
      <c r="AR21" s="28">
        <v>3128</v>
      </c>
      <c r="AS21" s="28">
        <v>-142</v>
      </c>
      <c r="AT21" s="28">
        <v>3576</v>
      </c>
      <c r="AU21" s="28">
        <v>13684</v>
      </c>
      <c r="AV21" s="28">
        <v>4103</v>
      </c>
      <c r="AW21" s="28">
        <v>2729</v>
      </c>
      <c r="AX21" s="28">
        <v>4458</v>
      </c>
      <c r="AY21" s="28">
        <v>4725</v>
      </c>
      <c r="AZ21" s="28">
        <v>2316</v>
      </c>
      <c r="BA21" s="28">
        <v>7250</v>
      </c>
      <c r="BB21" s="28">
        <v>3858</v>
      </c>
      <c r="BC21" s="28">
        <v>3641</v>
      </c>
      <c r="BD21" s="28">
        <v>1982</v>
      </c>
      <c r="BE21" s="28">
        <v>2297</v>
      </c>
      <c r="BF21" s="28">
        <v>1959</v>
      </c>
      <c r="BG21" s="28">
        <v>818</v>
      </c>
      <c r="BH21" s="28">
        <v>3558</v>
      </c>
      <c r="BI21" s="28">
        <v>1256</v>
      </c>
      <c r="BJ21" s="28">
        <v>1496</v>
      </c>
      <c r="BK21" s="28">
        <v>1549</v>
      </c>
      <c r="BL21" s="28">
        <v>4002</v>
      </c>
      <c r="BM21" s="28">
        <v>1036</v>
      </c>
      <c r="BN21" s="28">
        <v>4055</v>
      </c>
      <c r="BO21" s="28">
        <v>2802</v>
      </c>
      <c r="BP21" s="28">
        <v>1483</v>
      </c>
      <c r="BQ21" s="28"/>
      <c r="BR21" s="28">
        <v>38488</v>
      </c>
      <c r="BS21" s="28">
        <v>50939</v>
      </c>
      <c r="BT21" s="28">
        <v>65321</v>
      </c>
      <c r="BU21" s="28">
        <v>41148</v>
      </c>
      <c r="BV21" s="28">
        <v>35083</v>
      </c>
      <c r="BW21" s="28">
        <v>20623</v>
      </c>
      <c r="BX21" s="28">
        <v>27550</v>
      </c>
      <c r="BY21" s="28">
        <v>23138</v>
      </c>
      <c r="BZ21" s="28">
        <v>17062</v>
      </c>
      <c r="CA21" s="28">
        <v>13155</v>
      </c>
      <c r="CB21" s="28">
        <v>21221</v>
      </c>
      <c r="CC21" s="28">
        <v>14228</v>
      </c>
      <c r="CD21" s="28">
        <v>16731</v>
      </c>
      <c r="CE21" s="28">
        <v>6493</v>
      </c>
      <c r="CF21" s="28">
        <v>8303</v>
      </c>
      <c r="CG21" s="28">
        <v>9376</v>
      </c>
      <c r="CH21" s="28">
        <v>14079</v>
      </c>
    </row>
    <row r="22" spans="2:95" ht="16" customHeight="1">
      <c r="B22" s="19" t="s">
        <v>268</v>
      </c>
      <c r="C22" s="45" t="s">
        <v>269</v>
      </c>
      <c r="D22" s="28">
        <v>-16869</v>
      </c>
      <c r="E22" s="28">
        <v>12390</v>
      </c>
      <c r="F22" s="28">
        <v>-18917</v>
      </c>
      <c r="G22" s="28">
        <v>-21841</v>
      </c>
      <c r="H22" s="28">
        <v>-20150</v>
      </c>
      <c r="I22" s="28">
        <f t="shared" si="1"/>
        <v>-20381</v>
      </c>
      <c r="J22" s="28">
        <v>-14226</v>
      </c>
      <c r="K22" s="28">
        <v>-33275</v>
      </c>
      <c r="L22" s="28">
        <v>-12788</v>
      </c>
      <c r="M22" s="28">
        <v>-42909</v>
      </c>
      <c r="N22" s="28">
        <v>-11273</v>
      </c>
      <c r="O22" s="28">
        <v>-9094</v>
      </c>
      <c r="P22" s="28">
        <v>-13509</v>
      </c>
      <c r="Q22" s="28">
        <v>-16571</v>
      </c>
      <c r="R22" s="28">
        <v>-12684</v>
      </c>
      <c r="S22" s="28">
        <v>-13219</v>
      </c>
      <c r="T22" s="28">
        <v>-13223</v>
      </c>
      <c r="U22" s="28">
        <v>-17129</v>
      </c>
      <c r="V22" s="28">
        <v>-799</v>
      </c>
      <c r="W22" s="28">
        <v>-19051</v>
      </c>
      <c r="X22" s="28">
        <v>-6819</v>
      </c>
      <c r="Y22" s="28">
        <v>-8867</v>
      </c>
      <c r="Z22" s="28">
        <v>-5019</v>
      </c>
      <c r="AA22" s="28">
        <v>-8119</v>
      </c>
      <c r="AB22" s="28">
        <v>-6081</v>
      </c>
      <c r="AC22" s="28">
        <v>-25262</v>
      </c>
      <c r="AD22" s="28">
        <v>-3399</v>
      </c>
      <c r="AE22" s="28">
        <v>-5281</v>
      </c>
      <c r="AF22" s="28">
        <v>-4324</v>
      </c>
      <c r="AG22" s="28">
        <f>+BY22-AH22-AI22-AJ22</f>
        <v>-8384</v>
      </c>
      <c r="AH22" s="28">
        <v>-1254</v>
      </c>
      <c r="AI22" s="28">
        <v>-7539</v>
      </c>
      <c r="AJ22" s="28">
        <v>-4499</v>
      </c>
      <c r="AK22" s="28">
        <v>-7951</v>
      </c>
      <c r="AL22" s="28">
        <v>-5537</v>
      </c>
      <c r="AM22" s="28">
        <v>-6325</v>
      </c>
      <c r="AN22" s="28">
        <v>-4121</v>
      </c>
      <c r="AO22" s="28">
        <v>-15267</v>
      </c>
      <c r="AP22" s="28">
        <v>-2663</v>
      </c>
      <c r="AQ22" s="28">
        <v>-2812</v>
      </c>
      <c r="AR22" s="28">
        <v>-3116</v>
      </c>
      <c r="AS22" s="28">
        <v>-8470</v>
      </c>
      <c r="AT22" s="28">
        <v>-1909</v>
      </c>
      <c r="AU22" s="28">
        <v>-5749</v>
      </c>
      <c r="AV22" s="28">
        <v>-2647</v>
      </c>
      <c r="AW22" s="28">
        <v>-8642</v>
      </c>
      <c r="AX22" s="28">
        <v>-4810</v>
      </c>
      <c r="AY22" s="28">
        <v>-2464</v>
      </c>
      <c r="AZ22" s="28">
        <v>-4392</v>
      </c>
      <c r="BA22" s="28">
        <v>-4391</v>
      </c>
      <c r="BB22" s="28">
        <v>-1777</v>
      </c>
      <c r="BC22" s="28">
        <v>-7226</v>
      </c>
      <c r="BD22" s="28">
        <v>-3296</v>
      </c>
      <c r="BE22" s="28">
        <v>-1566</v>
      </c>
      <c r="BF22" s="28">
        <v>-3672</v>
      </c>
      <c r="BG22" s="28">
        <v>-4083</v>
      </c>
      <c r="BH22" s="28">
        <v>-2570</v>
      </c>
      <c r="BI22" s="28">
        <v>-648</v>
      </c>
      <c r="BJ22" s="28">
        <v>-6348</v>
      </c>
      <c r="BK22" s="28">
        <v>-1318</v>
      </c>
      <c r="BL22" s="28">
        <v>-1545</v>
      </c>
      <c r="BM22" s="28">
        <v>-3448</v>
      </c>
      <c r="BN22" s="28">
        <v>-5707</v>
      </c>
      <c r="BO22" s="28">
        <v>-2021</v>
      </c>
      <c r="BP22" s="28">
        <v>-1371</v>
      </c>
      <c r="BQ22" s="28"/>
      <c r="BR22" s="28">
        <v>-48518</v>
      </c>
      <c r="BS22" s="28">
        <v>-80670</v>
      </c>
      <c r="BT22" s="28">
        <v>-76785</v>
      </c>
      <c r="BU22" s="28">
        <v>-55697</v>
      </c>
      <c r="BV22" s="28">
        <v>-43798</v>
      </c>
      <c r="BW22" s="28">
        <v>-28091</v>
      </c>
      <c r="BX22" s="28">
        <v>-17045</v>
      </c>
      <c r="BY22" s="28">
        <v>-21676</v>
      </c>
      <c r="BZ22" s="28">
        <v>-23934</v>
      </c>
      <c r="CA22" s="28">
        <v>-23858</v>
      </c>
      <c r="CB22" s="28">
        <v>-18775</v>
      </c>
      <c r="CC22" s="28">
        <v>-20308</v>
      </c>
      <c r="CD22" s="28">
        <v>-16690</v>
      </c>
      <c r="CE22" s="28">
        <v>-13613</v>
      </c>
      <c r="CF22" s="28">
        <v>-9859</v>
      </c>
      <c r="CG22" s="28">
        <v>-12547</v>
      </c>
      <c r="CH22" s="28">
        <v>-7894</v>
      </c>
    </row>
    <row r="23" spans="2:95" ht="21.65" customHeight="1">
      <c r="B23" s="19" t="s">
        <v>266</v>
      </c>
      <c r="C23" s="45" t="s">
        <v>267</v>
      </c>
      <c r="D23" s="28">
        <v>-35462</v>
      </c>
      <c r="E23" s="28">
        <v>-65033</v>
      </c>
      <c r="F23" s="28">
        <v>-57155</v>
      </c>
      <c r="G23" s="28">
        <v>-27357</v>
      </c>
      <c r="H23" s="28">
        <v>-32127</v>
      </c>
      <c r="I23" s="28">
        <f t="shared" si="1"/>
        <v>-64958</v>
      </c>
      <c r="J23" s="28">
        <v>-71517</v>
      </c>
      <c r="K23" s="28">
        <v>-57083</v>
      </c>
      <c r="L23" s="28">
        <v>-50440</v>
      </c>
      <c r="M23" s="28">
        <v>-47400</v>
      </c>
      <c r="N23" s="28">
        <v>-75218</v>
      </c>
      <c r="O23" s="28">
        <v>-118637</v>
      </c>
      <c r="P23" s="28">
        <v>-43156</v>
      </c>
      <c r="Q23" s="28">
        <v>-126716</v>
      </c>
      <c r="R23" s="28">
        <v>-12607</v>
      </c>
      <c r="S23" s="28">
        <v>-3942</v>
      </c>
      <c r="T23" s="28">
        <v>-1041</v>
      </c>
      <c r="U23" s="28">
        <v>-20768</v>
      </c>
      <c r="V23" s="28">
        <v>9035</v>
      </c>
      <c r="W23" s="28">
        <v>-9050</v>
      </c>
      <c r="X23" s="28" t="s">
        <v>30</v>
      </c>
      <c r="Y23" s="28">
        <v>-342474</v>
      </c>
      <c r="Z23" s="28">
        <v>-1994</v>
      </c>
      <c r="AA23" s="28">
        <v>-5325</v>
      </c>
      <c r="AB23" s="28">
        <v>-3228</v>
      </c>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v>-181672</v>
      </c>
      <c r="BS23" s="28">
        <v>-243998</v>
      </c>
      <c r="BT23" s="28">
        <v>-284411</v>
      </c>
      <c r="BU23" s="28">
        <v>-144306</v>
      </c>
      <c r="BV23" s="28">
        <v>-20783</v>
      </c>
      <c r="BW23" s="28">
        <v>-353021</v>
      </c>
      <c r="BX23" s="28">
        <v>-21221</v>
      </c>
      <c r="BY23" s="28"/>
      <c r="BZ23" s="28"/>
      <c r="CA23" s="28"/>
      <c r="CB23" s="28"/>
      <c r="CC23" s="28"/>
      <c r="CD23" s="28"/>
      <c r="CE23" s="28"/>
      <c r="CF23" s="28"/>
      <c r="CG23" s="28"/>
      <c r="CH23" s="28"/>
    </row>
    <row r="24" spans="2:95" ht="16.5" customHeight="1">
      <c r="B24" s="19" t="s">
        <v>230</v>
      </c>
      <c r="C24" s="45" t="s">
        <v>231</v>
      </c>
      <c r="D24" s="28">
        <v>737</v>
      </c>
      <c r="E24" s="28">
        <v>140</v>
      </c>
      <c r="F24" s="28">
        <v>729</v>
      </c>
      <c r="G24" s="28">
        <v>200</v>
      </c>
      <c r="H24" s="28">
        <v>115</v>
      </c>
      <c r="I24" s="28">
        <f t="shared" si="1"/>
        <v>572</v>
      </c>
      <c r="J24" s="28">
        <v>25</v>
      </c>
      <c r="K24" s="31">
        <v>106</v>
      </c>
      <c r="L24" s="31">
        <v>203</v>
      </c>
      <c r="M24" s="31">
        <v>467</v>
      </c>
      <c r="N24" s="31">
        <v>0</v>
      </c>
      <c r="O24" s="31">
        <v>24</v>
      </c>
      <c r="P24" s="31">
        <v>547</v>
      </c>
      <c r="Q24" s="31">
        <v>2070</v>
      </c>
      <c r="R24" s="31">
        <v>0</v>
      </c>
      <c r="S24" s="31">
        <v>0</v>
      </c>
      <c r="T24" s="31">
        <v>0</v>
      </c>
      <c r="U24" s="31">
        <v>0</v>
      </c>
      <c r="V24" s="31">
        <v>0</v>
      </c>
      <c r="W24" s="31">
        <v>0</v>
      </c>
      <c r="X24" s="31">
        <v>0</v>
      </c>
      <c r="Y24" s="31">
        <v>0</v>
      </c>
      <c r="Z24" s="31">
        <v>0</v>
      </c>
      <c r="AA24" s="31">
        <v>0</v>
      </c>
      <c r="AB24" s="31">
        <v>0</v>
      </c>
      <c r="AC24" s="31">
        <v>0</v>
      </c>
      <c r="AD24" s="31">
        <v>0</v>
      </c>
      <c r="AE24" s="31">
        <v>0</v>
      </c>
      <c r="AF24" s="31">
        <v>0</v>
      </c>
      <c r="AG24" s="31">
        <v>-460</v>
      </c>
      <c r="AH24" s="31">
        <v>122</v>
      </c>
      <c r="AI24" s="31">
        <v>-136</v>
      </c>
      <c r="AJ24" s="31">
        <v>474</v>
      </c>
      <c r="AK24" s="31">
        <v>0</v>
      </c>
      <c r="AL24" s="31">
        <v>0</v>
      </c>
      <c r="AM24" s="31">
        <v>0</v>
      </c>
      <c r="AN24" s="31">
        <v>0</v>
      </c>
      <c r="AO24" s="31">
        <v>0</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v>0</v>
      </c>
      <c r="BQ24" s="31"/>
      <c r="BR24" s="31">
        <v>1184</v>
      </c>
      <c r="BS24" s="31">
        <v>906</v>
      </c>
      <c r="BT24" s="31">
        <v>1038</v>
      </c>
      <c r="BU24" s="31">
        <v>2070</v>
      </c>
      <c r="BV24" s="31">
        <v>0</v>
      </c>
      <c r="BW24" s="31">
        <v>0</v>
      </c>
      <c r="BX24" s="31">
        <v>0</v>
      </c>
      <c r="BY24" s="31">
        <v>0</v>
      </c>
      <c r="BZ24" s="31">
        <v>0</v>
      </c>
      <c r="CA24" s="31">
        <v>0</v>
      </c>
      <c r="CB24" s="31">
        <v>0</v>
      </c>
      <c r="CC24" s="31">
        <v>0</v>
      </c>
      <c r="CD24" s="31">
        <v>0</v>
      </c>
      <c r="CE24" s="31">
        <v>0</v>
      </c>
      <c r="CF24" s="31">
        <v>0</v>
      </c>
      <c r="CG24" s="31">
        <v>0</v>
      </c>
      <c r="CH24" s="31">
        <v>0</v>
      </c>
    </row>
    <row r="25" spans="2:95">
      <c r="B25" s="19" t="s">
        <v>232</v>
      </c>
      <c r="C25" s="45" t="s">
        <v>233</v>
      </c>
      <c r="D25" s="31">
        <v>0</v>
      </c>
      <c r="E25" s="31">
        <v>0</v>
      </c>
      <c r="F25" s="31">
        <v>0</v>
      </c>
      <c r="G25" s="31">
        <v>0</v>
      </c>
      <c r="H25" s="31">
        <f t="shared" ref="H25:H27" si="2">+BQ25-I25-J25-K25</f>
        <v>0</v>
      </c>
      <c r="I25" s="31">
        <f t="shared" si="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-6</v>
      </c>
      <c r="AH25" s="31">
        <v>8</v>
      </c>
      <c r="AI25" s="31">
        <v>-4</v>
      </c>
      <c r="AJ25" s="31">
        <v>2</v>
      </c>
      <c r="AK25" s="31">
        <v>0</v>
      </c>
      <c r="AL25" s="31">
        <v>0</v>
      </c>
      <c r="AM25" s="31">
        <v>0</v>
      </c>
      <c r="AN25" s="31">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v>0</v>
      </c>
      <c r="BQ25" s="31"/>
      <c r="BR25" s="31"/>
      <c r="BS25" s="31"/>
      <c r="BT25" s="31"/>
      <c r="BU25" s="31"/>
      <c r="BV25" s="31">
        <v>0</v>
      </c>
      <c r="BW25" s="31">
        <v>0</v>
      </c>
      <c r="BX25" s="31">
        <v>0</v>
      </c>
      <c r="BY25" s="31">
        <v>0</v>
      </c>
      <c r="BZ25" s="31">
        <v>0</v>
      </c>
      <c r="CA25" s="31">
        <v>0</v>
      </c>
      <c r="CB25" s="31">
        <v>0</v>
      </c>
      <c r="CC25" s="31">
        <v>0</v>
      </c>
      <c r="CD25" s="31">
        <v>0</v>
      </c>
      <c r="CE25" s="31">
        <v>0</v>
      </c>
      <c r="CF25" s="31">
        <v>0</v>
      </c>
      <c r="CG25" s="31">
        <v>0</v>
      </c>
      <c r="CH25" s="31">
        <v>0</v>
      </c>
    </row>
    <row r="26" spans="2:95">
      <c r="B26" s="19" t="s">
        <v>214</v>
      </c>
      <c r="C26" s="45" t="s">
        <v>106</v>
      </c>
      <c r="D26" s="28">
        <v>-10410</v>
      </c>
      <c r="E26" s="28">
        <v>-15712</v>
      </c>
      <c r="F26" s="28">
        <v>-13254</v>
      </c>
      <c r="G26" s="28">
        <v>-10747</v>
      </c>
      <c r="H26" s="28">
        <v>-17077</v>
      </c>
      <c r="I26" s="28">
        <f t="shared" si="1"/>
        <v>25210</v>
      </c>
      <c r="J26" s="28">
        <v>-42436</v>
      </c>
      <c r="K26" s="28">
        <v>-10668</v>
      </c>
      <c r="L26" s="28">
        <v>14136</v>
      </c>
      <c r="M26" s="28">
        <v>-32081</v>
      </c>
      <c r="N26" s="28">
        <v>-24421</v>
      </c>
      <c r="O26" s="28">
        <v>-12987</v>
      </c>
      <c r="P26" s="28">
        <v>19015</v>
      </c>
      <c r="Q26" s="28">
        <v>14286</v>
      </c>
      <c r="R26" s="28">
        <v>-27829</v>
      </c>
      <c r="S26" s="28">
        <v>-67547</v>
      </c>
      <c r="T26" s="28">
        <v>-24905</v>
      </c>
      <c r="U26" s="28">
        <v>-7674</v>
      </c>
      <c r="V26" s="28">
        <v>-43271</v>
      </c>
      <c r="W26" s="28">
        <v>-24291</v>
      </c>
      <c r="X26" s="28">
        <v>-38858</v>
      </c>
      <c r="Y26" s="28">
        <v>-62835</v>
      </c>
      <c r="Z26" s="28">
        <v>-37933</v>
      </c>
      <c r="AA26" s="28">
        <v>-40287</v>
      </c>
      <c r="AB26" s="28">
        <v>-22738</v>
      </c>
      <c r="AC26" s="28">
        <v>-25392</v>
      </c>
      <c r="AD26" s="28">
        <v>-40079</v>
      </c>
      <c r="AE26" s="28">
        <v>-31121</v>
      </c>
      <c r="AF26" s="28">
        <v>-7944</v>
      </c>
      <c r="AG26" s="28">
        <v>-46717</v>
      </c>
      <c r="AH26" s="28">
        <v>-20955</v>
      </c>
      <c r="AI26" s="28">
        <v>-57289</v>
      </c>
      <c r="AJ26" s="28">
        <v>-9129</v>
      </c>
      <c r="AK26" s="28">
        <v>-66555</v>
      </c>
      <c r="AL26" s="28">
        <v>-32143</v>
      </c>
      <c r="AM26" s="28">
        <v>-28581</v>
      </c>
      <c r="AN26" s="28">
        <v>-10553</v>
      </c>
      <c r="AO26" s="28">
        <v>-125632</v>
      </c>
      <c r="AP26" s="28">
        <v>-25333</v>
      </c>
      <c r="AQ26" s="28">
        <v>-36292</v>
      </c>
      <c r="AR26" s="28">
        <v>-21502</v>
      </c>
      <c r="AS26" s="28">
        <v>-47727</v>
      </c>
      <c r="AT26" s="28">
        <v>-30575</v>
      </c>
      <c r="AU26" s="28">
        <v>-21533</v>
      </c>
      <c r="AV26" s="28">
        <v>-14303</v>
      </c>
      <c r="AW26" s="28">
        <v>-28854</v>
      </c>
      <c r="AX26" s="28">
        <v>-14347</v>
      </c>
      <c r="AY26" s="28">
        <v>-14185</v>
      </c>
      <c r="AZ26" s="28">
        <v>-10816</v>
      </c>
      <c r="BA26" s="28">
        <v>-19035</v>
      </c>
      <c r="BB26" s="28">
        <v>-27794</v>
      </c>
      <c r="BC26" s="28">
        <v>-5837</v>
      </c>
      <c r="BD26" s="28">
        <v>-7527</v>
      </c>
      <c r="BE26" s="28">
        <v>-16768</v>
      </c>
      <c r="BF26" s="28">
        <v>-12802</v>
      </c>
      <c r="BG26" s="28">
        <v>-19938</v>
      </c>
      <c r="BH26" s="28">
        <v>-4527</v>
      </c>
      <c r="BI26" s="28">
        <v>-6639</v>
      </c>
      <c r="BJ26" s="28">
        <v>-14982</v>
      </c>
      <c r="BK26" s="28">
        <v>-10920</v>
      </c>
      <c r="BL26" s="28">
        <v>-10057</v>
      </c>
      <c r="BM26" s="28">
        <v>-7775</v>
      </c>
      <c r="BN26" s="28">
        <v>-5524</v>
      </c>
      <c r="BO26" s="28">
        <v>-22675</v>
      </c>
      <c r="BP26" s="28">
        <v>-951</v>
      </c>
      <c r="BQ26" s="28"/>
      <c r="BR26" s="28">
        <v>-56790</v>
      </c>
      <c r="BS26" s="28">
        <v>-13758</v>
      </c>
      <c r="BT26" s="28">
        <v>-50474</v>
      </c>
      <c r="BU26" s="28">
        <v>-105995</v>
      </c>
      <c r="BV26" s="28">
        <v>-114094</v>
      </c>
      <c r="BW26" s="28">
        <v>-163793</v>
      </c>
      <c r="BX26" s="28">
        <v>-104536</v>
      </c>
      <c r="BY26" s="28">
        <v>-134090</v>
      </c>
      <c r="BZ26" s="28">
        <v>-137832</v>
      </c>
      <c r="CA26" s="28">
        <v>-208759</v>
      </c>
      <c r="CB26" s="28">
        <v>-114138</v>
      </c>
      <c r="CC26" s="28">
        <v>-68202</v>
      </c>
      <c r="CD26" s="28">
        <v>-60193</v>
      </c>
      <c r="CE26" s="28">
        <v>-52313</v>
      </c>
      <c r="CF26" s="28">
        <v>-42598</v>
      </c>
      <c r="CG26" s="28">
        <v>-36925</v>
      </c>
      <c r="CH26" s="28">
        <v>-34376</v>
      </c>
    </row>
    <row r="27" spans="2:95">
      <c r="B27" s="19" t="s">
        <v>235</v>
      </c>
      <c r="C27" s="45" t="s">
        <v>238</v>
      </c>
      <c r="D27" s="31">
        <v>0</v>
      </c>
      <c r="E27" s="31">
        <v>0</v>
      </c>
      <c r="F27" s="31">
        <v>0</v>
      </c>
      <c r="G27" s="31">
        <v>0</v>
      </c>
      <c r="H27" s="31">
        <f t="shared" si="2"/>
        <v>0</v>
      </c>
      <c r="I27" s="31">
        <f t="shared" si="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4432</v>
      </c>
      <c r="AD27" s="31">
        <v>0</v>
      </c>
      <c r="AE27" s="31">
        <v>0</v>
      </c>
      <c r="AF27" s="31">
        <v>-4432</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v>0</v>
      </c>
      <c r="BP27" s="31">
        <v>0</v>
      </c>
      <c r="BQ27" s="31"/>
      <c r="BR27" s="31"/>
      <c r="BS27" s="31"/>
      <c r="BT27" s="31">
        <v>0</v>
      </c>
      <c r="BU27" s="31">
        <v>0</v>
      </c>
      <c r="BV27" s="31">
        <v>0</v>
      </c>
      <c r="BW27" s="31">
        <v>0</v>
      </c>
      <c r="BX27" s="31">
        <v>0</v>
      </c>
      <c r="BY27" s="31">
        <v>0</v>
      </c>
      <c r="BZ27" s="31">
        <v>0</v>
      </c>
      <c r="CA27" s="31">
        <v>0</v>
      </c>
      <c r="CB27" s="31">
        <v>0</v>
      </c>
      <c r="CC27" s="31">
        <v>0</v>
      </c>
      <c r="CD27" s="31">
        <v>0</v>
      </c>
      <c r="CE27" s="31">
        <v>0</v>
      </c>
      <c r="CF27" s="31">
        <v>0</v>
      </c>
      <c r="CG27" s="31">
        <v>0</v>
      </c>
      <c r="CH27" s="31">
        <v>0</v>
      </c>
      <c r="CI27" s="31"/>
      <c r="CJ27" s="31"/>
      <c r="CK27" s="31"/>
      <c r="CL27" s="31"/>
      <c r="CM27" s="31"/>
      <c r="CN27" s="31"/>
      <c r="CO27" s="31"/>
      <c r="CP27" s="31"/>
      <c r="CQ27" s="31"/>
    </row>
    <row r="28" spans="2:95">
      <c r="B28" s="19" t="s">
        <v>10</v>
      </c>
      <c r="C28" s="45" t="s">
        <v>107</v>
      </c>
      <c r="D28" s="28">
        <v>-187475</v>
      </c>
      <c r="E28" s="28">
        <v>-172356</v>
      </c>
      <c r="F28" s="28">
        <v>-156338</v>
      </c>
      <c r="G28" s="28">
        <v>-156257</v>
      </c>
      <c r="H28" s="28">
        <v>-168456</v>
      </c>
      <c r="I28" s="28">
        <f t="shared" si="1"/>
        <v>-173563</v>
      </c>
      <c r="J28" s="28">
        <v>-137786</v>
      </c>
      <c r="K28" s="28">
        <v>-138997</v>
      </c>
      <c r="L28" s="28">
        <v>-152023</v>
      </c>
      <c r="M28" s="28">
        <v>-142345</v>
      </c>
      <c r="N28" s="28">
        <v>-120331</v>
      </c>
      <c r="O28" s="28">
        <v>-120936</v>
      </c>
      <c r="P28" s="28">
        <v>-134554</v>
      </c>
      <c r="Q28" s="28">
        <v>-114011</v>
      </c>
      <c r="R28" s="28">
        <v>-144749</v>
      </c>
      <c r="S28" s="28">
        <v>-111705</v>
      </c>
      <c r="T28" s="28">
        <v>-125603</v>
      </c>
      <c r="U28" s="28">
        <v>-105408</v>
      </c>
      <c r="V28" s="28">
        <v>-93234</v>
      </c>
      <c r="W28" s="28">
        <v>-93678</v>
      </c>
      <c r="X28" s="28">
        <v>-103382</v>
      </c>
      <c r="Y28" s="28">
        <v>-103041</v>
      </c>
      <c r="Z28" s="28">
        <v>-86368</v>
      </c>
      <c r="AA28" s="28">
        <v>-87188</v>
      </c>
      <c r="AB28" s="28">
        <v>-99764</v>
      </c>
      <c r="AC28" s="28">
        <v>-89181</v>
      </c>
      <c r="AD28" s="28">
        <v>-81572</v>
      </c>
      <c r="AE28" s="28">
        <v>-84153</v>
      </c>
      <c r="AF28" s="28">
        <v>-106448</v>
      </c>
      <c r="AG28" s="28">
        <v>-84148</v>
      </c>
      <c r="AH28" s="28">
        <v>-86202</v>
      </c>
      <c r="AI28" s="28">
        <v>-86926</v>
      </c>
      <c r="AJ28" s="28">
        <v>-99967</v>
      </c>
      <c r="AK28" s="28">
        <v>-93325</v>
      </c>
      <c r="AL28" s="28">
        <v>-86578</v>
      </c>
      <c r="AM28" s="28">
        <v>-89770</v>
      </c>
      <c r="AN28" s="28">
        <v>-111032</v>
      </c>
      <c r="AO28" s="28">
        <v>-97646</v>
      </c>
      <c r="AP28" s="28">
        <v>-91387</v>
      </c>
      <c r="AQ28" s="28">
        <v>-85646</v>
      </c>
      <c r="AR28" s="28">
        <v>-106371</v>
      </c>
      <c r="AS28" s="28">
        <v>-137976</v>
      </c>
      <c r="AT28" s="28">
        <v>-95218</v>
      </c>
      <c r="AU28" s="28">
        <v>-101877</v>
      </c>
      <c r="AV28" s="28">
        <v>-96010</v>
      </c>
      <c r="AW28" s="28">
        <v>-99037</v>
      </c>
      <c r="AX28" s="28">
        <v>-90888</v>
      </c>
      <c r="AY28" s="28">
        <v>-95792</v>
      </c>
      <c r="AZ28" s="28">
        <v>-91493</v>
      </c>
      <c r="BA28" s="28">
        <v>-102051</v>
      </c>
      <c r="BB28" s="28">
        <v>-87611</v>
      </c>
      <c r="BC28" s="28">
        <v>-92837</v>
      </c>
      <c r="BD28" s="28">
        <v>-83446</v>
      </c>
      <c r="BE28" s="28">
        <v>-101192</v>
      </c>
      <c r="BF28" s="28">
        <v>-90934</v>
      </c>
      <c r="BG28" s="28">
        <v>-93970</v>
      </c>
      <c r="BH28" s="28">
        <v>-87511</v>
      </c>
      <c r="BI28" s="28">
        <v>-100951</v>
      </c>
      <c r="BJ28" s="28">
        <v>-91659</v>
      </c>
      <c r="BK28" s="28">
        <v>-94198</v>
      </c>
      <c r="BL28" s="28">
        <v>-89180</v>
      </c>
      <c r="BM28" s="28">
        <v>-101872</v>
      </c>
      <c r="BN28" s="28">
        <v>-81430</v>
      </c>
      <c r="BO28" s="28">
        <v>-86960</v>
      </c>
      <c r="BP28" s="28">
        <v>-78041</v>
      </c>
      <c r="BQ28" s="28"/>
      <c r="BR28" s="28">
        <v>-653407</v>
      </c>
      <c r="BS28" s="28">
        <v>-602369</v>
      </c>
      <c r="BT28" s="28">
        <v>-518166</v>
      </c>
      <c r="BU28" s="28">
        <v>-496068</v>
      </c>
      <c r="BV28" s="28">
        <v>-395702</v>
      </c>
      <c r="BW28" s="28">
        <v>-376361</v>
      </c>
      <c r="BX28" s="28">
        <v>-361354</v>
      </c>
      <c r="BY28" s="28">
        <v>-357243</v>
      </c>
      <c r="BZ28" s="28">
        <v>-380705</v>
      </c>
      <c r="CA28" s="28">
        <v>-381050</v>
      </c>
      <c r="CB28" s="28">
        <v>-431081</v>
      </c>
      <c r="CC28" s="28">
        <v>-377210</v>
      </c>
      <c r="CD28" s="28">
        <v>-365945</v>
      </c>
      <c r="CE28" s="28">
        <v>-372619</v>
      </c>
      <c r="CF28" s="28">
        <v>-375988</v>
      </c>
      <c r="CG28" s="28">
        <v>-348303</v>
      </c>
      <c r="CH28" s="28">
        <v>-337408</v>
      </c>
    </row>
    <row r="29" spans="2:95">
      <c r="B29" s="8" t="s">
        <v>11</v>
      </c>
      <c r="C29" s="50" t="s">
        <v>46</v>
      </c>
      <c r="D29" s="52">
        <v>34594</v>
      </c>
      <c r="E29" s="52">
        <v>15613</v>
      </c>
      <c r="F29" s="52">
        <v>19538</v>
      </c>
      <c r="G29" s="52">
        <v>88224</v>
      </c>
      <c r="H29" s="52">
        <v>19025</v>
      </c>
      <c r="I29" s="52">
        <f t="shared" si="1"/>
        <v>51600</v>
      </c>
      <c r="J29" s="52">
        <v>8244</v>
      </c>
      <c r="K29" s="52">
        <v>11352</v>
      </c>
      <c r="L29" s="52">
        <v>77459</v>
      </c>
      <c r="M29" s="52">
        <v>20312</v>
      </c>
      <c r="N29" s="52">
        <v>37884</v>
      </c>
      <c r="O29" s="52">
        <v>11682</v>
      </c>
      <c r="P29" s="52">
        <v>87154</v>
      </c>
      <c r="Q29" s="52">
        <v>43725</v>
      </c>
      <c r="R29" s="52">
        <v>39321</v>
      </c>
      <c r="S29" s="52">
        <v>75349</v>
      </c>
      <c r="T29" s="35">
        <v>35740</v>
      </c>
      <c r="U29" s="35">
        <v>31777</v>
      </c>
      <c r="V29" s="35">
        <v>29735</v>
      </c>
      <c r="W29" s="35">
        <v>10005</v>
      </c>
      <c r="X29" s="35">
        <v>7752</v>
      </c>
      <c r="Y29" s="35">
        <v>-356777</v>
      </c>
      <c r="Z29" s="35">
        <v>12332</v>
      </c>
      <c r="AA29" s="35">
        <v>24119</v>
      </c>
      <c r="AB29" s="35">
        <v>34573</v>
      </c>
      <c r="AC29" s="35">
        <v>21051</v>
      </c>
      <c r="AD29" s="35">
        <v>26163</v>
      </c>
      <c r="AE29" s="35">
        <v>34708</v>
      </c>
      <c r="AF29" s="35">
        <v>28266</v>
      </c>
      <c r="AG29" s="35">
        <v>6512</v>
      </c>
      <c r="AH29" s="35">
        <v>38034</v>
      </c>
      <c r="AI29" s="35">
        <v>18935</v>
      </c>
      <c r="AJ29" s="35">
        <v>25046</v>
      </c>
      <c r="AK29" s="35">
        <v>-13400</v>
      </c>
      <c r="AL29" s="35">
        <v>22212</v>
      </c>
      <c r="AM29" s="35">
        <v>31126</v>
      </c>
      <c r="AN29" s="35">
        <v>31770</v>
      </c>
      <c r="AO29" s="35">
        <v>-81396</v>
      </c>
      <c r="AP29" s="35">
        <v>15766</v>
      </c>
      <c r="AQ29" s="35">
        <v>-626</v>
      </c>
      <c r="AR29" s="35">
        <v>-12656</v>
      </c>
      <c r="AS29" s="35">
        <v>-54084</v>
      </c>
      <c r="AT29" s="35">
        <v>-6136</v>
      </c>
      <c r="AU29" s="35">
        <v>3247</v>
      </c>
      <c r="AV29" s="35">
        <v>122</v>
      </c>
      <c r="AW29" s="35">
        <v>9512</v>
      </c>
      <c r="AX29" s="35">
        <v>30171</v>
      </c>
      <c r="AY29" s="35">
        <v>31033</v>
      </c>
      <c r="AZ29" s="35">
        <v>10826</v>
      </c>
      <c r="BA29" s="35">
        <v>20348</v>
      </c>
      <c r="BB29" s="35">
        <v>1468</v>
      </c>
      <c r="BC29" s="35">
        <v>29796</v>
      </c>
      <c r="BD29" s="35">
        <v>21144</v>
      </c>
      <c r="BE29" s="35">
        <v>4462</v>
      </c>
      <c r="BF29" s="35">
        <v>10976</v>
      </c>
      <c r="BG29" s="35">
        <v>11776</v>
      </c>
      <c r="BH29" s="35">
        <v>15224</v>
      </c>
      <c r="BI29" s="35">
        <v>11136</v>
      </c>
      <c r="BJ29" s="35">
        <v>30240</v>
      </c>
      <c r="BK29" s="35">
        <v>18131</v>
      </c>
      <c r="BL29" s="35">
        <v>17384</v>
      </c>
      <c r="BM29" s="35">
        <v>12683</v>
      </c>
      <c r="BN29" s="35">
        <v>24251</v>
      </c>
      <c r="BO29" s="35">
        <v>20863</v>
      </c>
      <c r="BP29" s="35">
        <v>15572</v>
      </c>
      <c r="BQ29" s="35"/>
      <c r="BR29" s="35">
        <v>142400</v>
      </c>
      <c r="BS29" s="35">
        <v>148655</v>
      </c>
      <c r="BT29" s="35">
        <v>157032</v>
      </c>
      <c r="BU29" s="35">
        <v>194135</v>
      </c>
      <c r="BV29" s="35">
        <v>79269</v>
      </c>
      <c r="BW29" s="35">
        <v>-285753</v>
      </c>
      <c r="BX29" s="35">
        <v>110188</v>
      </c>
      <c r="BY29" s="35">
        <v>88527</v>
      </c>
      <c r="BZ29" s="35">
        <v>71708</v>
      </c>
      <c r="CA29" s="35">
        <v>-78912</v>
      </c>
      <c r="CB29" s="35">
        <v>-56851</v>
      </c>
      <c r="CC29" s="35">
        <v>81542</v>
      </c>
      <c r="CD29" s="35">
        <v>72756</v>
      </c>
      <c r="CE29" s="35">
        <v>37928</v>
      </c>
      <c r="CF29" s="35">
        <v>76891</v>
      </c>
      <c r="CG29" s="35">
        <v>73369</v>
      </c>
      <c r="CH29" s="35">
        <v>34408</v>
      </c>
    </row>
    <row r="30" spans="2:95">
      <c r="B30" s="36" t="s">
        <v>37</v>
      </c>
      <c r="C30" s="46" t="s">
        <v>108</v>
      </c>
      <c r="D30" s="30">
        <v>-18372</v>
      </c>
      <c r="E30" s="30">
        <v>23163</v>
      </c>
      <c r="F30" s="30">
        <v>-13521</v>
      </c>
      <c r="G30" s="30">
        <v>-20345</v>
      </c>
      <c r="H30" s="30">
        <v>-7183</v>
      </c>
      <c r="I30" s="30">
        <f t="shared" si="1"/>
        <v>-13000</v>
      </c>
      <c r="J30" s="30">
        <v>-17419</v>
      </c>
      <c r="K30" s="30">
        <v>-7004</v>
      </c>
      <c r="L30" s="30">
        <v>-31576</v>
      </c>
      <c r="M30" s="30">
        <v>-20593</v>
      </c>
      <c r="N30" s="30">
        <v>-14980</v>
      </c>
      <c r="O30" s="30">
        <v>-12918</v>
      </c>
      <c r="P30" s="30">
        <v>-30167</v>
      </c>
      <c r="Q30" s="30">
        <v>-31384</v>
      </c>
      <c r="R30" s="30">
        <v>-7295</v>
      </c>
      <c r="S30" s="30">
        <v>-14859</v>
      </c>
      <c r="T30" s="37">
        <v>-12353</v>
      </c>
      <c r="U30" s="37">
        <v>-15060</v>
      </c>
      <c r="V30" s="37">
        <v>-5860</v>
      </c>
      <c r="W30" s="37">
        <v>-5261</v>
      </c>
      <c r="X30" s="37">
        <v>-5632</v>
      </c>
      <c r="Y30" s="37">
        <v>-681</v>
      </c>
      <c r="Z30" s="37">
        <v>-1490</v>
      </c>
      <c r="AA30" s="37">
        <v>-8006</v>
      </c>
      <c r="AB30" s="37">
        <v>-11004</v>
      </c>
      <c r="AC30" s="37">
        <v>-16675</v>
      </c>
      <c r="AD30" s="37">
        <v>-2664</v>
      </c>
      <c r="AE30" s="37">
        <v>-7673</v>
      </c>
      <c r="AF30" s="37">
        <v>-11182</v>
      </c>
      <c r="AG30" s="37">
        <v>-1448</v>
      </c>
      <c r="AH30" s="37">
        <v>-13549</v>
      </c>
      <c r="AI30" s="37">
        <v>-1103</v>
      </c>
      <c r="AJ30" s="37">
        <v>-8699</v>
      </c>
      <c r="AK30" s="37">
        <v>2533</v>
      </c>
      <c r="AL30" s="37">
        <v>-8636</v>
      </c>
      <c r="AM30" s="37">
        <v>-7725</v>
      </c>
      <c r="AN30" s="37">
        <v>-11817</v>
      </c>
      <c r="AO30" s="37">
        <v>20338</v>
      </c>
      <c r="AP30" s="37">
        <v>-3110</v>
      </c>
      <c r="AQ30" s="37">
        <v>1796</v>
      </c>
      <c r="AR30" s="37">
        <v>-260</v>
      </c>
      <c r="AS30" s="37">
        <v>7711</v>
      </c>
      <c r="AT30" s="37">
        <v>-1259</v>
      </c>
      <c r="AU30" s="37">
        <v>140</v>
      </c>
      <c r="AV30" s="37">
        <v>-859</v>
      </c>
      <c r="AW30" s="37">
        <v>-891</v>
      </c>
      <c r="AX30" s="37">
        <v>-7176</v>
      </c>
      <c r="AY30" s="37">
        <v>-4994</v>
      </c>
      <c r="AZ30" s="37">
        <v>-2914</v>
      </c>
      <c r="BA30" s="37">
        <v>3643</v>
      </c>
      <c r="BB30" s="37">
        <v>-417</v>
      </c>
      <c r="BC30" s="37">
        <v>-7189</v>
      </c>
      <c r="BD30" s="37">
        <v>-4433</v>
      </c>
      <c r="BE30" s="37">
        <v>1885</v>
      </c>
      <c r="BF30" s="37">
        <v>-3536</v>
      </c>
      <c r="BG30" s="37">
        <v>-394</v>
      </c>
      <c r="BH30" s="37">
        <v>-2899</v>
      </c>
      <c r="BI30" s="37">
        <v>-1580</v>
      </c>
      <c r="BJ30" s="37">
        <v>-5860</v>
      </c>
      <c r="BK30" s="37">
        <v>-4614</v>
      </c>
      <c r="BL30" s="37">
        <v>-2419</v>
      </c>
      <c r="BM30" s="37">
        <v>-674</v>
      </c>
      <c r="BN30" s="37">
        <v>-9602</v>
      </c>
      <c r="BO30" s="37">
        <v>-3791</v>
      </c>
      <c r="BP30" s="37">
        <v>3880</v>
      </c>
      <c r="BQ30" s="37"/>
      <c r="BR30" s="37">
        <v>-17886</v>
      </c>
      <c r="BS30" s="37">
        <v>-68999</v>
      </c>
      <c r="BT30" s="37">
        <v>-78658</v>
      </c>
      <c r="BU30" s="37">
        <v>-65891</v>
      </c>
      <c r="BV30" s="37">
        <v>-31813</v>
      </c>
      <c r="BW30" s="37">
        <v>-21181</v>
      </c>
      <c r="BX30" s="37">
        <v>-38194</v>
      </c>
      <c r="BY30" s="37">
        <v>-24799</v>
      </c>
      <c r="BZ30" s="37">
        <v>-25645</v>
      </c>
      <c r="CA30" s="37">
        <v>18764</v>
      </c>
      <c r="CB30" s="37">
        <v>5733</v>
      </c>
      <c r="CC30" s="37">
        <v>-15975</v>
      </c>
      <c r="CD30" s="37">
        <v>-8396</v>
      </c>
      <c r="CE30" s="37">
        <v>-4087</v>
      </c>
      <c r="CF30" s="37">
        <v>-14473</v>
      </c>
      <c r="CG30" s="37">
        <v>-10187</v>
      </c>
      <c r="CH30" s="37">
        <v>-7515</v>
      </c>
    </row>
    <row r="31" spans="2:95">
      <c r="B31" s="29" t="s">
        <v>12</v>
      </c>
      <c r="C31" s="48" t="s">
        <v>47</v>
      </c>
      <c r="D31" s="30">
        <v>16222</v>
      </c>
      <c r="E31" s="30">
        <v>38776</v>
      </c>
      <c r="F31" s="30">
        <v>6017</v>
      </c>
      <c r="G31" s="30">
        <v>67879</v>
      </c>
      <c r="H31" s="30">
        <v>11842</v>
      </c>
      <c r="I31" s="30">
        <f t="shared" si="1"/>
        <v>38600</v>
      </c>
      <c r="J31" s="30">
        <v>-9175</v>
      </c>
      <c r="K31" s="30">
        <v>4348</v>
      </c>
      <c r="L31" s="30">
        <v>45883</v>
      </c>
      <c r="M31" s="30">
        <v>-281</v>
      </c>
      <c r="N31" s="30">
        <v>22904</v>
      </c>
      <c r="O31" s="30">
        <v>-1236</v>
      </c>
      <c r="P31" s="30">
        <v>56987</v>
      </c>
      <c r="Q31" s="30">
        <v>12341</v>
      </c>
      <c r="R31" s="30">
        <v>32026</v>
      </c>
      <c r="S31" s="30">
        <v>60490</v>
      </c>
      <c r="T31" s="30">
        <v>23387</v>
      </c>
      <c r="U31" s="30">
        <v>16717</v>
      </c>
      <c r="V31" s="30">
        <v>23875</v>
      </c>
      <c r="W31" s="30">
        <v>4744</v>
      </c>
      <c r="X31" s="30">
        <v>2120</v>
      </c>
      <c r="Y31" s="30">
        <v>-357458</v>
      </c>
      <c r="Z31" s="30">
        <v>10842</v>
      </c>
      <c r="AA31" s="30">
        <v>16113</v>
      </c>
      <c r="AB31" s="30">
        <v>23569</v>
      </c>
      <c r="AC31" s="30">
        <v>4376</v>
      </c>
      <c r="AD31" s="30">
        <v>23499</v>
      </c>
      <c r="AE31" s="30">
        <v>27035</v>
      </c>
      <c r="AF31" s="30">
        <v>17084</v>
      </c>
      <c r="AG31" s="30">
        <v>5064</v>
      </c>
      <c r="AH31" s="30">
        <v>24485</v>
      </c>
      <c r="AI31" s="30">
        <v>17832</v>
      </c>
      <c r="AJ31" s="30">
        <v>16347</v>
      </c>
      <c r="AK31" s="30">
        <v>-10868</v>
      </c>
      <c r="AL31" s="30">
        <v>13576</v>
      </c>
      <c r="AM31" s="30">
        <v>23401</v>
      </c>
      <c r="AN31" s="30">
        <v>19953</v>
      </c>
      <c r="AO31" s="30">
        <v>-61058</v>
      </c>
      <c r="AP31" s="30">
        <v>12656</v>
      </c>
      <c r="AQ31" s="30">
        <v>1170</v>
      </c>
      <c r="AR31" s="30">
        <v>-12916</v>
      </c>
      <c r="AS31" s="30">
        <v>-46373</v>
      </c>
      <c r="AT31" s="30">
        <v>-7395</v>
      </c>
      <c r="AU31" s="30">
        <v>3387</v>
      </c>
      <c r="AV31" s="30">
        <v>-737</v>
      </c>
      <c r="AW31" s="30">
        <v>8621</v>
      </c>
      <c r="AX31" s="30">
        <v>22995</v>
      </c>
      <c r="AY31" s="30">
        <v>26039</v>
      </c>
      <c r="AZ31" s="30">
        <v>7912</v>
      </c>
      <c r="BA31" s="30">
        <v>23991</v>
      </c>
      <c r="BB31" s="30">
        <v>1051</v>
      </c>
      <c r="BC31" s="30">
        <v>22607</v>
      </c>
      <c r="BD31" s="30">
        <v>16711</v>
      </c>
      <c r="BE31" s="30">
        <v>6347</v>
      </c>
      <c r="BF31" s="30">
        <v>7440</v>
      </c>
      <c r="BG31" s="30">
        <v>11382</v>
      </c>
      <c r="BH31" s="30">
        <v>12325</v>
      </c>
      <c r="BI31" s="30">
        <v>9556</v>
      </c>
      <c r="BJ31" s="30">
        <v>24380</v>
      </c>
      <c r="BK31" s="30">
        <v>13517</v>
      </c>
      <c r="BL31" s="30">
        <v>14965</v>
      </c>
      <c r="BM31" s="30">
        <v>12009</v>
      </c>
      <c r="BN31" s="30">
        <v>14649</v>
      </c>
      <c r="BO31" s="30">
        <v>17072</v>
      </c>
      <c r="BP31" s="30">
        <v>19452</v>
      </c>
      <c r="BQ31" s="30"/>
      <c r="BR31" s="30">
        <v>124514</v>
      </c>
      <c r="BS31" s="30">
        <v>79656</v>
      </c>
      <c r="BT31" s="30">
        <v>78374</v>
      </c>
      <c r="BU31" s="30">
        <v>128244</v>
      </c>
      <c r="BV31" s="30">
        <v>47456</v>
      </c>
      <c r="BW31" s="30">
        <v>-306934</v>
      </c>
      <c r="BX31" s="30">
        <v>71994</v>
      </c>
      <c r="BY31" s="30">
        <v>63728</v>
      </c>
      <c r="BZ31" s="30">
        <v>46062</v>
      </c>
      <c r="CA31" s="30">
        <v>-60148</v>
      </c>
      <c r="CB31" s="30">
        <v>-51118</v>
      </c>
      <c r="CC31" s="30">
        <v>65567</v>
      </c>
      <c r="CD31" s="30">
        <v>64360</v>
      </c>
      <c r="CE31" s="30">
        <v>33841</v>
      </c>
      <c r="CF31" s="30">
        <v>62418</v>
      </c>
      <c r="CG31" s="30">
        <v>63182</v>
      </c>
      <c r="CH31" s="30">
        <v>26893</v>
      </c>
    </row>
    <row r="32" spans="2:95">
      <c r="C32" s="38"/>
      <c r="D32" s="38"/>
      <c r="E32" s="38"/>
      <c r="F32" s="38"/>
      <c r="G32" s="2"/>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row>
    <row r="33" spans="2:71">
      <c r="B33" s="2"/>
      <c r="C33" s="2"/>
      <c r="D33" s="2"/>
      <c r="E33" s="2"/>
      <c r="F33" s="2"/>
      <c r="G33" s="73"/>
      <c r="H33" s="2"/>
      <c r="I33" s="2"/>
      <c r="J33" s="2"/>
      <c r="K33" s="2"/>
      <c r="L33" s="2"/>
      <c r="M33" s="73"/>
      <c r="N33" s="73"/>
      <c r="O33" s="73"/>
      <c r="P33" s="2"/>
      <c r="Q33" s="2"/>
      <c r="R33" s="2"/>
      <c r="S33" s="2"/>
      <c r="T33" s="2"/>
      <c r="U33" s="2"/>
    </row>
    <row r="34" spans="2:71">
      <c r="O34" s="2"/>
      <c r="R34" s="31"/>
    </row>
    <row r="35" spans="2:71">
      <c r="J35" s="38"/>
      <c r="L35" s="38"/>
      <c r="M35" s="38"/>
      <c r="R35" s="31"/>
    </row>
    <row r="36" spans="2:71">
      <c r="E36" s="38"/>
      <c r="G36" s="38"/>
      <c r="J36" s="38"/>
      <c r="L36" s="38"/>
      <c r="M36" s="38"/>
      <c r="R36" s="34"/>
      <c r="S36" s="38"/>
      <c r="BQ36" s="77"/>
      <c r="BR36" s="77"/>
      <c r="BS36" s="77"/>
    </row>
    <row r="37" spans="2:71">
      <c r="G37" s="2"/>
      <c r="J37" s="38"/>
      <c r="L37" s="38"/>
      <c r="M37" s="38"/>
      <c r="R37" s="28"/>
      <c r="S37" s="2"/>
    </row>
    <row r="38" spans="2:71">
      <c r="J38" s="38"/>
      <c r="L38" s="38"/>
      <c r="M38" s="38"/>
      <c r="R38" s="28"/>
    </row>
    <row r="39" spans="2:71">
      <c r="J39" s="38"/>
      <c r="L39" s="38"/>
      <c r="M39" s="38"/>
      <c r="R39" s="28"/>
    </row>
    <row r="40" spans="2:71">
      <c r="J40" s="38"/>
      <c r="L40" s="38"/>
      <c r="M40" s="38"/>
      <c r="R40" s="28"/>
    </row>
    <row r="41" spans="2:71">
      <c r="J41" s="38"/>
      <c r="K41" s="38"/>
      <c r="L41" s="38"/>
      <c r="M41" s="38"/>
      <c r="R41" s="28"/>
    </row>
    <row r="42" spans="2:71">
      <c r="J42" s="38"/>
      <c r="L42" s="38"/>
      <c r="M42" s="38"/>
      <c r="R42" s="28"/>
    </row>
    <row r="43" spans="2:71">
      <c r="J43" s="38"/>
      <c r="M43" s="38"/>
      <c r="R43" s="31"/>
    </row>
    <row r="44" spans="2:71">
      <c r="J44" s="38"/>
      <c r="L44" s="38"/>
      <c r="M44" s="38"/>
      <c r="R44" s="31"/>
    </row>
    <row r="45" spans="2:71">
      <c r="J45" s="38"/>
      <c r="L45" s="38"/>
      <c r="M45" s="38"/>
      <c r="R45" s="28"/>
    </row>
    <row r="46" spans="2:71">
      <c r="J46" s="38"/>
      <c r="L46" s="38"/>
      <c r="M46" s="38"/>
      <c r="R46" s="31"/>
    </row>
    <row r="47" spans="2:71">
      <c r="J47" s="38"/>
      <c r="L47" s="38"/>
      <c r="M47" s="38"/>
      <c r="R47" s="31"/>
    </row>
    <row r="48" spans="2:71">
      <c r="J48" s="38"/>
      <c r="L48" s="38"/>
      <c r="M48" s="38"/>
      <c r="R48" s="31"/>
    </row>
    <row r="49" spans="10:18">
      <c r="J49" s="38"/>
      <c r="L49" s="38"/>
      <c r="M49" s="38"/>
      <c r="R49" s="31"/>
    </row>
    <row r="50" spans="10:18">
      <c r="J50" s="38"/>
      <c r="L50" s="38"/>
      <c r="M50" s="38"/>
      <c r="R50" s="31"/>
    </row>
    <row r="51" spans="10:18">
      <c r="J51" s="38"/>
      <c r="L51" s="38"/>
      <c r="M51" s="38"/>
      <c r="R51" s="31"/>
    </row>
    <row r="52" spans="10:18">
      <c r="J52" s="38"/>
      <c r="L52" s="38"/>
      <c r="M52" s="38"/>
      <c r="R52" s="31"/>
    </row>
    <row r="53" spans="10:18">
      <c r="J53" s="38"/>
      <c r="L53" s="38"/>
      <c r="M53" s="38"/>
      <c r="R53" s="31"/>
    </row>
    <row r="54" spans="10:18">
      <c r="J54" s="38"/>
      <c r="L54" s="38"/>
      <c r="M54" s="38"/>
      <c r="R54" s="31"/>
    </row>
    <row r="55" spans="10:18">
      <c r="J55" s="38"/>
      <c r="L55" s="38"/>
      <c r="M55" s="38"/>
    </row>
    <row r="56" spans="10:18">
      <c r="J56" s="38"/>
      <c r="L56" s="38"/>
      <c r="M56" s="38"/>
    </row>
    <row r="57" spans="10:18">
      <c r="J57" s="38"/>
      <c r="L57" s="38"/>
      <c r="M57" s="38"/>
    </row>
    <row r="58" spans="10:18">
      <c r="J58" s="38"/>
    </row>
    <row r="59" spans="10:18">
      <c r="J59" s="38"/>
    </row>
    <row r="60" spans="10:18">
      <c r="J60" s="38"/>
    </row>
  </sheetData>
  <phoneticPr fontId="3" type="noConversion"/>
  <hyperlinks>
    <hyperlink ref="B1" location="'Spis treści'!A1" display="Powrót do spisu treści" xr:uid="{00000000-0004-0000-0300-000000000000}"/>
    <hyperlink ref="C1" location="'Spis treści'!A1" display="Back to table of contents" xr:uid="{00000000-0004-0000-03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Y13"/>
  <sheetViews>
    <sheetView showGridLines="0" workbookViewId="0">
      <selection activeCell="E40" sqref="E40"/>
    </sheetView>
  </sheetViews>
  <sheetFormatPr defaultRowHeight="12.5"/>
  <cols>
    <col min="1" max="1" width="2.453125" customWidth="1"/>
    <col min="2" max="2" width="31" customWidth="1"/>
    <col min="3" max="4" width="25.1796875" customWidth="1"/>
    <col min="5" max="5" width="15.26953125" customWidth="1"/>
    <col min="6" max="25" width="13.54296875" customWidth="1"/>
  </cols>
  <sheetData>
    <row r="1" spans="2:25">
      <c r="B1" s="2" t="s">
        <v>94</v>
      </c>
      <c r="C1" s="2" t="s">
        <v>95</v>
      </c>
      <c r="D1" s="2"/>
      <c r="E1" s="2"/>
      <c r="F1" s="2"/>
      <c r="G1" s="2"/>
      <c r="H1" s="2"/>
    </row>
    <row r="3" spans="2:25" ht="14">
      <c r="B3" s="3" t="s">
        <v>69</v>
      </c>
      <c r="C3" s="20"/>
      <c r="D3" s="20"/>
      <c r="E3" s="20"/>
      <c r="F3" s="20"/>
      <c r="G3" s="20"/>
      <c r="H3" s="20"/>
    </row>
    <row r="4" spans="2:25">
      <c r="B4" s="4" t="s">
        <v>72</v>
      </c>
      <c r="C4" s="18"/>
      <c r="D4" s="18"/>
      <c r="E4" s="18"/>
      <c r="F4" s="18"/>
      <c r="G4" s="18"/>
      <c r="H4" s="18"/>
    </row>
    <row r="5" spans="2:25">
      <c r="B5" s="18"/>
      <c r="C5" s="18"/>
      <c r="D5" s="18"/>
      <c r="E5" s="18"/>
      <c r="F5" s="18"/>
      <c r="G5" s="18"/>
    </row>
    <row r="6" spans="2:25" ht="30.75" customHeight="1">
      <c r="B6" s="12" t="s">
        <v>159</v>
      </c>
      <c r="C6" s="12" t="s">
        <v>160</v>
      </c>
      <c r="D6" s="5" t="s">
        <v>784</v>
      </c>
      <c r="E6" s="5">
        <v>2025</v>
      </c>
      <c r="F6" s="5">
        <v>2024</v>
      </c>
      <c r="G6" s="5">
        <v>2023</v>
      </c>
      <c r="H6" s="5">
        <v>2022</v>
      </c>
      <c r="I6" s="5">
        <v>2021</v>
      </c>
      <c r="J6" s="5" t="s">
        <v>255</v>
      </c>
      <c r="K6" s="5" t="s">
        <v>247</v>
      </c>
      <c r="L6" s="5">
        <v>2018</v>
      </c>
      <c r="M6" s="5">
        <v>2017</v>
      </c>
      <c r="N6" s="5">
        <v>2016</v>
      </c>
      <c r="O6" s="5">
        <v>2015</v>
      </c>
      <c r="P6" s="5">
        <v>2014</v>
      </c>
      <c r="Q6" s="5">
        <v>2013</v>
      </c>
      <c r="R6" s="5">
        <v>2012</v>
      </c>
      <c r="S6" s="5">
        <v>2011</v>
      </c>
      <c r="T6" s="5">
        <v>2010</v>
      </c>
      <c r="U6" s="5">
        <v>2009</v>
      </c>
      <c r="V6" s="5">
        <v>2008</v>
      </c>
      <c r="W6" s="5">
        <v>2007</v>
      </c>
      <c r="X6" s="5">
        <v>2006</v>
      </c>
      <c r="Y6" s="5">
        <v>2005</v>
      </c>
    </row>
    <row r="7" spans="2:25" ht="17.149999999999999" customHeight="1">
      <c r="B7" s="13" t="s">
        <v>75</v>
      </c>
      <c r="C7" s="46" t="s">
        <v>85</v>
      </c>
      <c r="D7" s="21">
        <v>0.5</v>
      </c>
      <c r="E7" s="21">
        <v>0.5</v>
      </c>
      <c r="F7" s="21">
        <v>0.35599694361768353</v>
      </c>
      <c r="G7" s="21">
        <v>0.4</v>
      </c>
      <c r="H7" s="21">
        <v>0.6</v>
      </c>
      <c r="I7" s="21">
        <v>0.2</v>
      </c>
      <c r="J7" s="21">
        <v>-1.6</v>
      </c>
      <c r="K7" s="21">
        <v>0.4</v>
      </c>
      <c r="L7" s="21">
        <v>0.3</v>
      </c>
      <c r="M7" s="21">
        <v>0.22717302169697906</v>
      </c>
      <c r="N7" s="21">
        <v>-0.3</v>
      </c>
      <c r="O7" s="21">
        <v>-0.3</v>
      </c>
      <c r="P7" s="21">
        <v>0.3</v>
      </c>
      <c r="Q7" s="21">
        <v>0.4</v>
      </c>
      <c r="R7" s="21">
        <v>0.2</v>
      </c>
      <c r="S7" s="21">
        <v>0.4</v>
      </c>
      <c r="T7" s="21">
        <v>0.5</v>
      </c>
      <c r="U7" s="21">
        <v>0.2</v>
      </c>
      <c r="V7" s="21">
        <v>0</v>
      </c>
      <c r="W7" s="21">
        <v>0.5</v>
      </c>
      <c r="X7" s="21">
        <v>0.8</v>
      </c>
      <c r="Y7" s="21">
        <v>0.6</v>
      </c>
    </row>
    <row r="8" spans="2:25" ht="21">
      <c r="B8" s="6" t="s">
        <v>175</v>
      </c>
      <c r="C8" s="45" t="s">
        <v>176</v>
      </c>
      <c r="D8" s="22">
        <v>46.3</v>
      </c>
      <c r="E8" s="22">
        <v>47.462694155982099</v>
      </c>
      <c r="F8" s="22">
        <v>52.901613005146849</v>
      </c>
      <c r="G8" s="22">
        <v>58</v>
      </c>
      <c r="H8" s="22">
        <v>59.114499275775025</v>
      </c>
      <c r="I8" s="22">
        <v>69.706858527729196</v>
      </c>
      <c r="J8" s="22">
        <v>71.780095243472275</v>
      </c>
      <c r="K8" s="22">
        <v>80.48145686541605</v>
      </c>
      <c r="L8" s="22">
        <v>79.798905461132833</v>
      </c>
      <c r="M8" s="22">
        <v>79.819999999999993</v>
      </c>
      <c r="N8" s="22">
        <v>74.599999999999994</v>
      </c>
      <c r="O8" s="22">
        <v>88.3</v>
      </c>
      <c r="P8" s="22">
        <v>87.8</v>
      </c>
      <c r="Q8" s="22">
        <v>91.3</v>
      </c>
      <c r="R8" s="22">
        <v>94.1</v>
      </c>
      <c r="S8" s="22">
        <v>99.5</v>
      </c>
      <c r="T8" s="22">
        <v>89.9</v>
      </c>
      <c r="U8" s="22">
        <v>98.7</v>
      </c>
      <c r="V8" s="22">
        <v>84.6</v>
      </c>
      <c r="W8" s="22">
        <v>81.2</v>
      </c>
      <c r="X8" s="22">
        <v>85.5</v>
      </c>
      <c r="Y8" s="22">
        <v>99.5</v>
      </c>
    </row>
    <row r="9" spans="2:25">
      <c r="B9" s="8" t="s">
        <v>76</v>
      </c>
      <c r="C9" s="51" t="s">
        <v>86</v>
      </c>
      <c r="D9" s="23">
        <v>17.420000000000002</v>
      </c>
      <c r="E9" s="23">
        <v>18.489999999999998</v>
      </c>
      <c r="F9" s="23">
        <v>17.23</v>
      </c>
      <c r="G9" s="23">
        <v>16.27</v>
      </c>
      <c r="H9" s="23">
        <v>14.95</v>
      </c>
      <c r="I9" s="23">
        <v>14.61</v>
      </c>
      <c r="J9" s="23">
        <v>14.86</v>
      </c>
      <c r="K9" s="23">
        <v>16.39</v>
      </c>
      <c r="L9" s="23">
        <v>17.95</v>
      </c>
      <c r="M9" s="23">
        <v>15.01</v>
      </c>
      <c r="N9" s="23">
        <v>14.28</v>
      </c>
      <c r="O9" s="23">
        <v>12.1</v>
      </c>
      <c r="P9" s="23">
        <v>14.03</v>
      </c>
      <c r="Q9" s="23">
        <v>12.39</v>
      </c>
      <c r="R9" s="23">
        <v>15.19</v>
      </c>
      <c r="S9" s="23">
        <v>12.24</v>
      </c>
      <c r="T9" s="23">
        <v>12.4</v>
      </c>
      <c r="U9" s="23">
        <v>12.8</v>
      </c>
      <c r="V9" s="23">
        <v>12.4</v>
      </c>
      <c r="W9" s="23">
        <v>16.100000000000001</v>
      </c>
      <c r="X9" s="23">
        <v>11.5</v>
      </c>
      <c r="Y9" s="23">
        <v>11.1</v>
      </c>
    </row>
    <row r="10" spans="2:25">
      <c r="B10" s="19"/>
    </row>
    <row r="11" spans="2:25">
      <c r="B11" s="6"/>
      <c r="F11" s="93"/>
      <c r="G11" s="93"/>
      <c r="H11" s="93"/>
      <c r="I11" s="93"/>
      <c r="J11" s="93"/>
      <c r="K11" s="93"/>
      <c r="L11" s="93"/>
      <c r="M11" s="93"/>
      <c r="N11" s="93"/>
      <c r="O11" s="93"/>
      <c r="P11" s="93"/>
      <c r="Q11" s="93"/>
      <c r="R11" s="93"/>
      <c r="S11" s="93"/>
      <c r="T11" s="93"/>
      <c r="U11" s="93"/>
      <c r="V11" s="93"/>
      <c r="W11" s="93"/>
      <c r="X11" s="93"/>
      <c r="Y11" s="93"/>
    </row>
    <row r="13" spans="2:25">
      <c r="B13" s="6"/>
      <c r="F13" s="93"/>
      <c r="G13" s="93"/>
      <c r="H13" s="93"/>
      <c r="I13" s="93"/>
      <c r="J13" s="93"/>
      <c r="K13" s="93"/>
      <c r="L13" s="93"/>
      <c r="M13" s="93"/>
      <c r="N13" s="93"/>
      <c r="O13" s="93"/>
      <c r="P13" s="93"/>
      <c r="Q13" s="93"/>
      <c r="R13" s="93"/>
      <c r="S13" s="93"/>
      <c r="T13" s="93"/>
      <c r="U13" s="93"/>
      <c r="V13" s="93"/>
      <c r="W13" s="93"/>
      <c r="X13" s="93"/>
      <c r="Y13" s="93"/>
    </row>
  </sheetData>
  <hyperlinks>
    <hyperlink ref="B1" location="'Spis treści'!A1" display="Powrót do spisu treści" xr:uid="{00000000-0004-0000-0200-000000000000}"/>
    <hyperlink ref="C1" location="'Spis treści'!A1" display="Back to table of contents" xr:uid="{00000000-0004-0000-0200-000001000000}"/>
  </hyperlinks>
  <pageMargins left="0.7" right="0.7" top="0.75" bottom="0.75" header="0.3" footer="0.3"/>
  <pageSetup orientation="portrait" r:id="rId1"/>
  <headerFooter>
    <oddFooter>&amp;L&amp;1#&amp;"Calibri"&amp;10&amp;K000000KLAUZULA POUFNOSCI:  BOŚ Wewnętrzne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BP42"/>
  <sheetViews>
    <sheetView showGridLines="0" topLeftCell="A3" zoomScaleNormal="100" workbookViewId="0">
      <pane xSplit="1" topLeftCell="B1" activePane="topRight" state="frozen"/>
      <selection activeCell="D36" sqref="D36"/>
      <selection pane="topRight" activeCell="D29" sqref="D29:D39"/>
    </sheetView>
  </sheetViews>
  <sheetFormatPr defaultRowHeight="12.5"/>
  <cols>
    <col min="1" max="1" width="3.81640625" customWidth="1"/>
    <col min="2" max="2" width="33.453125" customWidth="1"/>
    <col min="3" max="3" width="28.1796875" customWidth="1"/>
    <col min="4" max="68" width="15.54296875" customWidth="1"/>
  </cols>
  <sheetData>
    <row r="1" spans="2:68">
      <c r="B1" s="2" t="s">
        <v>94</v>
      </c>
      <c r="C1" s="2" t="s">
        <v>95</v>
      </c>
      <c r="D1" s="2"/>
      <c r="E1" s="2"/>
      <c r="F1" s="2"/>
      <c r="G1" s="2"/>
      <c r="H1" s="2"/>
      <c r="I1" s="2"/>
      <c r="J1" s="2"/>
      <c r="K1" s="2"/>
      <c r="L1" s="2"/>
      <c r="M1" s="2"/>
      <c r="N1" s="2"/>
      <c r="O1" s="2"/>
      <c r="P1" s="2"/>
      <c r="Q1" s="2"/>
      <c r="R1" s="2"/>
      <c r="S1" s="2"/>
    </row>
    <row r="2" spans="2:68">
      <c r="B2" s="2"/>
      <c r="C2" s="2"/>
      <c r="D2" s="2"/>
      <c r="E2" s="2"/>
      <c r="F2" s="2"/>
      <c r="G2" s="2"/>
      <c r="H2" s="2"/>
      <c r="I2" s="2"/>
      <c r="J2" s="2"/>
      <c r="K2" s="2"/>
      <c r="L2" s="2"/>
      <c r="M2" s="2"/>
      <c r="N2" s="2"/>
      <c r="O2" s="2"/>
      <c r="P2" s="2"/>
      <c r="Q2" s="2"/>
      <c r="R2" s="2"/>
      <c r="S2" s="2"/>
    </row>
    <row r="3" spans="2:68" ht="14">
      <c r="B3" s="24" t="s">
        <v>70</v>
      </c>
    </row>
    <row r="4" spans="2:68" ht="14">
      <c r="B4" s="4" t="s">
        <v>71</v>
      </c>
      <c r="C4" s="24"/>
      <c r="D4" s="24"/>
      <c r="E4" s="24"/>
      <c r="F4" s="24"/>
      <c r="G4" s="90"/>
      <c r="H4" s="24"/>
      <c r="I4" s="24"/>
      <c r="J4" s="24"/>
      <c r="K4" s="24"/>
      <c r="L4" s="24"/>
      <c r="M4" s="24"/>
      <c r="N4" s="24"/>
      <c r="O4" s="24"/>
      <c r="P4" s="24"/>
      <c r="Q4" s="24"/>
      <c r="R4" s="24"/>
      <c r="S4" s="24"/>
    </row>
    <row r="5" spans="2:68">
      <c r="B5" s="11" t="s">
        <v>102</v>
      </c>
      <c r="C5" s="11" t="s">
        <v>101</v>
      </c>
      <c r="D5" s="11"/>
      <c r="E5" s="11"/>
      <c r="F5" s="11"/>
      <c r="G5" s="11"/>
      <c r="H5" s="11"/>
      <c r="I5" s="11"/>
      <c r="J5" s="11"/>
      <c r="K5" s="11"/>
      <c r="L5" s="11"/>
      <c r="M5" s="11"/>
      <c r="N5" s="11"/>
      <c r="O5" s="11"/>
      <c r="P5" s="11"/>
      <c r="Q5" s="11"/>
      <c r="R5" s="11"/>
      <c r="S5" s="11"/>
    </row>
    <row r="6" spans="2:68" ht="21" customHeight="1">
      <c r="B6" s="12" t="s">
        <v>0</v>
      </c>
      <c r="C6" s="12" t="s">
        <v>55</v>
      </c>
      <c r="D6" s="40" t="s">
        <v>787</v>
      </c>
      <c r="E6" s="40" t="s">
        <v>779</v>
      </c>
      <c r="F6" s="40" t="s">
        <v>773</v>
      </c>
      <c r="G6" s="40" t="s">
        <v>760</v>
      </c>
      <c r="H6" s="40" t="s">
        <v>740</v>
      </c>
      <c r="I6" s="40" t="s">
        <v>724</v>
      </c>
      <c r="J6" s="40" t="s">
        <v>717</v>
      </c>
      <c r="K6" s="40" t="s">
        <v>711</v>
      </c>
      <c r="L6" s="40" t="s">
        <v>707</v>
      </c>
      <c r="M6" s="40" t="s">
        <v>700</v>
      </c>
      <c r="N6" s="40" t="s">
        <v>688</v>
      </c>
      <c r="O6" s="40" t="s">
        <v>682</v>
      </c>
      <c r="P6" s="40" t="s">
        <v>675</v>
      </c>
      <c r="Q6" s="40" t="s">
        <v>659</v>
      </c>
      <c r="R6" s="40" t="s">
        <v>652</v>
      </c>
      <c r="S6" s="40" t="s">
        <v>647</v>
      </c>
      <c r="T6" s="40" t="s">
        <v>565</v>
      </c>
      <c r="U6" s="40" t="s">
        <v>272</v>
      </c>
      <c r="V6" s="40" t="s">
        <v>270</v>
      </c>
      <c r="W6" s="40" t="s">
        <v>261</v>
      </c>
      <c r="X6" s="40" t="s">
        <v>258</v>
      </c>
      <c r="Y6" s="40" t="s">
        <v>257</v>
      </c>
      <c r="Z6" s="40" t="s">
        <v>254</v>
      </c>
      <c r="AA6" s="40" t="s">
        <v>251</v>
      </c>
      <c r="AB6" s="40" t="s">
        <v>249</v>
      </c>
      <c r="AC6" s="40" t="s">
        <v>246</v>
      </c>
      <c r="AD6" s="40" t="s">
        <v>244</v>
      </c>
      <c r="AE6" s="40" t="s">
        <v>242</v>
      </c>
      <c r="AF6" s="40" t="s">
        <v>236</v>
      </c>
      <c r="AG6" s="40" t="s">
        <v>227</v>
      </c>
      <c r="AH6" s="40" t="s">
        <v>223</v>
      </c>
      <c r="AI6" s="40" t="s">
        <v>219</v>
      </c>
      <c r="AJ6" s="40" t="s">
        <v>212</v>
      </c>
      <c r="AK6" s="40" t="s">
        <v>207</v>
      </c>
      <c r="AL6" s="40" t="s">
        <v>205</v>
      </c>
      <c r="AM6" s="40" t="s">
        <v>204</v>
      </c>
      <c r="AN6" s="40" t="s">
        <v>200</v>
      </c>
      <c r="AO6" s="40" t="s">
        <v>197</v>
      </c>
      <c r="AP6" s="40" t="s">
        <v>193</v>
      </c>
      <c r="AQ6" s="40" t="s">
        <v>188</v>
      </c>
      <c r="AR6" s="40" t="s">
        <v>187</v>
      </c>
      <c r="AS6" s="40" t="s">
        <v>184</v>
      </c>
      <c r="AT6" s="40" t="s">
        <v>182</v>
      </c>
      <c r="AU6" s="40" t="s">
        <v>178</v>
      </c>
      <c r="AV6" s="40" t="s">
        <v>177</v>
      </c>
      <c r="AW6" s="40" t="s">
        <v>174</v>
      </c>
      <c r="AX6" s="40" t="s">
        <v>173</v>
      </c>
      <c r="AY6" s="40" t="s">
        <v>169</v>
      </c>
      <c r="AZ6" s="40" t="s">
        <v>168</v>
      </c>
      <c r="BA6" s="40" t="s">
        <v>165</v>
      </c>
      <c r="BB6" s="40" t="s">
        <v>158</v>
      </c>
      <c r="BC6" s="40" t="s">
        <v>153</v>
      </c>
      <c r="BD6" s="40" t="s">
        <v>137</v>
      </c>
      <c r="BE6" s="40" t="s">
        <v>134</v>
      </c>
      <c r="BF6" s="40" t="s">
        <v>77</v>
      </c>
      <c r="BG6" s="40" t="s">
        <v>48</v>
      </c>
      <c r="BH6" s="40" t="s">
        <v>49</v>
      </c>
      <c r="BI6" s="40" t="s">
        <v>28</v>
      </c>
      <c r="BJ6" s="40" t="s">
        <v>50</v>
      </c>
      <c r="BK6" s="40" t="s">
        <v>51</v>
      </c>
      <c r="BL6" s="40" t="s">
        <v>52</v>
      </c>
      <c r="BM6" s="40" t="s">
        <v>13</v>
      </c>
      <c r="BN6" s="40" t="s">
        <v>73</v>
      </c>
      <c r="BO6" s="40" t="s">
        <v>78</v>
      </c>
      <c r="BP6" s="40" t="s">
        <v>79</v>
      </c>
    </row>
    <row r="7" spans="2:68" ht="21" customHeight="1">
      <c r="B7" s="6" t="s">
        <v>732</v>
      </c>
      <c r="C7" s="46" t="s">
        <v>733</v>
      </c>
      <c r="D7" s="41">
        <v>4046340</v>
      </c>
      <c r="E7" s="41">
        <v>5511201</v>
      </c>
      <c r="F7" s="41">
        <v>5541384</v>
      </c>
      <c r="G7" s="41">
        <v>5263735</v>
      </c>
      <c r="H7" s="41">
        <v>4358673</v>
      </c>
      <c r="I7" s="41">
        <v>4302437</v>
      </c>
      <c r="J7" s="41">
        <v>605612</v>
      </c>
      <c r="K7" s="41">
        <v>663176</v>
      </c>
      <c r="L7" s="41">
        <v>783406</v>
      </c>
      <c r="M7" s="41">
        <v>584089</v>
      </c>
      <c r="N7" s="41">
        <v>797923</v>
      </c>
      <c r="O7" s="41">
        <v>742391</v>
      </c>
      <c r="P7" s="41">
        <v>885013</v>
      </c>
      <c r="Q7" s="41">
        <v>575875</v>
      </c>
      <c r="R7" s="41">
        <v>870237</v>
      </c>
      <c r="S7" s="41">
        <v>379245</v>
      </c>
      <c r="T7" s="41">
        <v>482824</v>
      </c>
      <c r="U7" s="41">
        <v>361581</v>
      </c>
      <c r="V7" s="41">
        <v>169404</v>
      </c>
      <c r="W7" s="41">
        <v>224494</v>
      </c>
      <c r="X7" s="41">
        <v>209204</v>
      </c>
      <c r="Y7" s="41">
        <v>266552</v>
      </c>
      <c r="Z7" s="41">
        <v>70762</v>
      </c>
      <c r="AA7" s="41">
        <v>149121</v>
      </c>
      <c r="AB7" s="41">
        <v>592793</v>
      </c>
      <c r="AC7" s="41">
        <v>297866</v>
      </c>
      <c r="AD7" s="41">
        <v>279497</v>
      </c>
      <c r="AE7" s="41">
        <v>212505</v>
      </c>
      <c r="AF7" s="41">
        <v>192261</v>
      </c>
      <c r="AG7" s="41">
        <v>186736</v>
      </c>
      <c r="AH7" s="41">
        <v>283898</v>
      </c>
      <c r="AI7" s="41">
        <v>443913</v>
      </c>
      <c r="AJ7" s="41">
        <v>448722</v>
      </c>
      <c r="AK7" s="41">
        <v>632772</v>
      </c>
      <c r="AL7" s="41">
        <v>659399</v>
      </c>
      <c r="AM7" s="41">
        <v>628765</v>
      </c>
      <c r="AN7" s="41">
        <v>671692</v>
      </c>
      <c r="AO7" s="41">
        <v>513754</v>
      </c>
      <c r="AP7" s="41">
        <v>855082</v>
      </c>
      <c r="AQ7" s="41">
        <v>801248</v>
      </c>
      <c r="AR7" s="41">
        <v>905787</v>
      </c>
      <c r="AS7" s="41">
        <v>614897</v>
      </c>
      <c r="AT7" s="41">
        <v>549012</v>
      </c>
      <c r="AU7" s="41">
        <v>440799</v>
      </c>
      <c r="AV7" s="41">
        <v>627755</v>
      </c>
      <c r="AW7" s="41">
        <v>394168</v>
      </c>
      <c r="AX7" s="41">
        <v>502253</v>
      </c>
      <c r="AY7" s="41">
        <v>784665</v>
      </c>
      <c r="AZ7" s="41">
        <v>685161</v>
      </c>
      <c r="BA7" s="41">
        <v>892566</v>
      </c>
      <c r="BB7" s="41">
        <v>603227</v>
      </c>
      <c r="BC7" s="41">
        <v>405888</v>
      </c>
      <c r="BD7" s="41">
        <v>638462</v>
      </c>
      <c r="BE7" s="41">
        <v>1049542</v>
      </c>
      <c r="BF7" s="41">
        <v>532581</v>
      </c>
      <c r="BG7" s="41">
        <v>499577</v>
      </c>
      <c r="BH7" s="41">
        <v>595770</v>
      </c>
      <c r="BI7" s="41">
        <v>469116</v>
      </c>
      <c r="BJ7" s="41">
        <v>599529</v>
      </c>
      <c r="BK7" s="41">
        <v>496788</v>
      </c>
      <c r="BL7" s="41">
        <v>364305</v>
      </c>
      <c r="BM7" s="41">
        <v>484634</v>
      </c>
      <c r="BN7" s="41">
        <v>315504</v>
      </c>
      <c r="BO7" s="41">
        <v>114199</v>
      </c>
      <c r="BP7" s="41">
        <v>200183</v>
      </c>
    </row>
    <row r="8" spans="2:68" ht="20.149999999999999" customHeight="1">
      <c r="B8" s="6" t="s">
        <v>171</v>
      </c>
      <c r="C8" s="45" t="s">
        <v>56</v>
      </c>
      <c r="D8" s="28">
        <v>243393</v>
      </c>
      <c r="E8" s="28">
        <v>217738</v>
      </c>
      <c r="F8" s="28">
        <v>202081</v>
      </c>
      <c r="G8" s="28">
        <v>193572</v>
      </c>
      <c r="H8" s="28">
        <v>183827</v>
      </c>
      <c r="I8" s="28">
        <v>14397</v>
      </c>
      <c r="J8" s="28">
        <v>147398</v>
      </c>
      <c r="K8" s="28">
        <v>214183</v>
      </c>
      <c r="L8" s="28">
        <v>112026</v>
      </c>
      <c r="M8" s="28">
        <v>162781</v>
      </c>
      <c r="N8" s="28">
        <v>175094</v>
      </c>
      <c r="O8" s="28">
        <v>129424</v>
      </c>
      <c r="P8" s="28">
        <v>183361</v>
      </c>
      <c r="Q8" s="28">
        <v>242831</v>
      </c>
      <c r="R8" s="28">
        <v>170946</v>
      </c>
      <c r="S8" s="28">
        <v>280753</v>
      </c>
      <c r="T8" s="28">
        <v>296488</v>
      </c>
      <c r="U8" s="28">
        <v>400747</v>
      </c>
      <c r="V8" s="28">
        <v>116134</v>
      </c>
      <c r="W8" s="28">
        <v>187170</v>
      </c>
      <c r="X8" s="28">
        <v>168800</v>
      </c>
      <c r="Y8" s="28">
        <v>155616</v>
      </c>
      <c r="Z8" s="28">
        <v>182322</v>
      </c>
      <c r="AA8" s="28">
        <v>198611</v>
      </c>
      <c r="AB8" s="28">
        <v>322096</v>
      </c>
      <c r="AC8" s="28">
        <v>165733</v>
      </c>
      <c r="AD8" s="28">
        <v>287478</v>
      </c>
      <c r="AE8" s="28">
        <v>149707</v>
      </c>
      <c r="AF8" s="28">
        <v>175398</v>
      </c>
      <c r="AG8" s="28">
        <v>196104</v>
      </c>
      <c r="AH8" s="28">
        <v>170808</v>
      </c>
      <c r="AI8" s="28">
        <v>149853</v>
      </c>
      <c r="AJ8" s="28">
        <v>304444</v>
      </c>
      <c r="AK8" s="28">
        <v>375748</v>
      </c>
      <c r="AL8" s="28">
        <v>277275</v>
      </c>
      <c r="AM8" s="28">
        <v>476439</v>
      </c>
      <c r="AN8" s="28">
        <v>183395</v>
      </c>
      <c r="AO8" s="28">
        <v>154668</v>
      </c>
      <c r="AP8" s="28">
        <v>241007</v>
      </c>
      <c r="AQ8" s="28">
        <v>249971</v>
      </c>
      <c r="AR8" s="28">
        <v>386167</v>
      </c>
      <c r="AS8" s="28" t="s">
        <v>185</v>
      </c>
      <c r="AT8" s="28">
        <v>375344</v>
      </c>
      <c r="AU8" s="28">
        <v>517609</v>
      </c>
      <c r="AV8" s="28">
        <v>432077</v>
      </c>
      <c r="AW8" s="28">
        <v>346963</v>
      </c>
      <c r="AX8" s="28">
        <v>459819</v>
      </c>
      <c r="AY8" s="28">
        <v>279428</v>
      </c>
      <c r="AZ8" s="28">
        <v>119027</v>
      </c>
      <c r="BA8" s="28">
        <v>152425</v>
      </c>
      <c r="BB8" s="28">
        <v>122034</v>
      </c>
      <c r="BC8" s="28">
        <v>102865</v>
      </c>
      <c r="BD8" s="28">
        <v>99923</v>
      </c>
      <c r="BE8" s="28">
        <v>118901</v>
      </c>
      <c r="BF8" s="28">
        <v>141822</v>
      </c>
      <c r="BG8" s="28">
        <v>142872</v>
      </c>
      <c r="BH8" s="28">
        <v>219991</v>
      </c>
      <c r="BI8" s="28">
        <v>94582</v>
      </c>
      <c r="BJ8" s="28">
        <v>426655</v>
      </c>
      <c r="BK8" s="28">
        <v>146225</v>
      </c>
      <c r="BL8" s="28">
        <v>300006</v>
      </c>
      <c r="BM8" s="28">
        <v>106776</v>
      </c>
      <c r="BN8" s="28">
        <v>107221</v>
      </c>
      <c r="BO8" s="28">
        <v>126008</v>
      </c>
      <c r="BP8" s="28">
        <v>154280</v>
      </c>
    </row>
    <row r="9" spans="2:68">
      <c r="B9" s="6" t="s">
        <v>220</v>
      </c>
      <c r="C9" s="45" t="s">
        <v>109</v>
      </c>
      <c r="D9" s="31">
        <v>140441</v>
      </c>
      <c r="E9" s="31">
        <v>109392</v>
      </c>
      <c r="F9" s="31">
        <v>136248</v>
      </c>
      <c r="G9" s="31">
        <v>119033</v>
      </c>
      <c r="H9" s="31">
        <v>196356</v>
      </c>
      <c r="I9" s="31">
        <v>145732</v>
      </c>
      <c r="J9" s="31">
        <v>167754</v>
      </c>
      <c r="K9" s="31">
        <v>187960</v>
      </c>
      <c r="L9" s="31">
        <v>445161</v>
      </c>
      <c r="M9" s="31">
        <v>169494</v>
      </c>
      <c r="N9" s="31">
        <v>205833</v>
      </c>
      <c r="O9" s="31">
        <v>221983</v>
      </c>
      <c r="P9" s="31">
        <v>239717</v>
      </c>
      <c r="Q9" s="31">
        <v>263259</v>
      </c>
      <c r="R9" s="31">
        <v>343615</v>
      </c>
      <c r="S9" s="31">
        <v>298961</v>
      </c>
      <c r="T9" s="31">
        <v>220987</v>
      </c>
      <c r="U9" s="31">
        <v>155705</v>
      </c>
      <c r="V9" s="31">
        <v>127069</v>
      </c>
      <c r="W9" s="31">
        <v>144854</v>
      </c>
      <c r="X9" s="31">
        <v>148092</v>
      </c>
      <c r="Y9" s="31">
        <v>113134</v>
      </c>
      <c r="Z9" s="31">
        <v>133539</v>
      </c>
      <c r="AA9" s="31">
        <v>145422</v>
      </c>
      <c r="AB9" s="31">
        <v>163265</v>
      </c>
      <c r="AC9" s="31">
        <v>140344</v>
      </c>
      <c r="AD9" s="31">
        <v>88728</v>
      </c>
      <c r="AE9" s="31">
        <v>158963</v>
      </c>
      <c r="AF9" s="31">
        <v>125606</v>
      </c>
      <c r="AG9" s="31">
        <v>87761</v>
      </c>
      <c r="AH9" s="31">
        <v>99565</v>
      </c>
      <c r="AI9" s="31">
        <v>130634</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row>
    <row r="10" spans="2:68" ht="16.5" customHeight="1">
      <c r="B10" s="6" t="s">
        <v>14</v>
      </c>
      <c r="C10" s="45" t="s">
        <v>221</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38249</v>
      </c>
      <c r="AK10" s="31">
        <v>19641</v>
      </c>
      <c r="AL10" s="31">
        <v>59470</v>
      </c>
      <c r="AM10" s="31">
        <v>85941</v>
      </c>
      <c r="AN10" s="31">
        <v>83429</v>
      </c>
      <c r="AO10" s="31">
        <v>59524</v>
      </c>
      <c r="AP10" s="31">
        <v>63134</v>
      </c>
      <c r="AQ10" s="31">
        <v>143887</v>
      </c>
      <c r="AR10" s="31">
        <v>40882</v>
      </c>
      <c r="AS10" s="31">
        <v>107182</v>
      </c>
      <c r="AT10" s="31">
        <v>123359</v>
      </c>
      <c r="AU10" s="31">
        <v>28902</v>
      </c>
      <c r="AV10" s="31">
        <v>55841</v>
      </c>
      <c r="AW10" s="31">
        <v>10096</v>
      </c>
      <c r="AX10" s="31">
        <v>156239</v>
      </c>
      <c r="AY10" s="31">
        <v>42262</v>
      </c>
      <c r="AZ10" s="31">
        <v>25058</v>
      </c>
      <c r="BA10" s="31">
        <v>7532</v>
      </c>
      <c r="BB10" s="31">
        <v>224875</v>
      </c>
      <c r="BC10" s="31">
        <v>7905</v>
      </c>
      <c r="BD10" s="31">
        <v>10605</v>
      </c>
      <c r="BE10" s="31">
        <v>25811</v>
      </c>
      <c r="BF10" s="31">
        <v>50822</v>
      </c>
      <c r="BG10" s="31">
        <v>82953</v>
      </c>
      <c r="BH10" s="31">
        <v>39450</v>
      </c>
      <c r="BI10" s="31">
        <v>6592</v>
      </c>
      <c r="BJ10" s="31">
        <v>35579</v>
      </c>
      <c r="BK10" s="31">
        <v>36768</v>
      </c>
      <c r="BL10" s="31">
        <v>46946</v>
      </c>
      <c r="BM10" s="31">
        <v>61022</v>
      </c>
      <c r="BN10" s="31">
        <v>42575</v>
      </c>
      <c r="BO10" s="31">
        <v>78263</v>
      </c>
      <c r="BP10" s="31">
        <v>1497</v>
      </c>
    </row>
    <row r="11" spans="2:68">
      <c r="B11" s="6" t="s">
        <v>15</v>
      </c>
      <c r="C11" s="45" t="s">
        <v>110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127984</v>
      </c>
      <c r="AK11" s="31">
        <v>178424</v>
      </c>
      <c r="AL11" s="31">
        <v>194075</v>
      </c>
      <c r="AM11" s="31">
        <v>175503</v>
      </c>
      <c r="AN11" s="31">
        <v>152867</v>
      </c>
      <c r="AO11" s="31">
        <v>126915</v>
      </c>
      <c r="AP11" s="31">
        <v>167507</v>
      </c>
      <c r="AQ11" s="31">
        <v>180119</v>
      </c>
      <c r="AR11" s="31">
        <v>222351</v>
      </c>
      <c r="AS11" s="31">
        <v>206949</v>
      </c>
      <c r="AT11" s="31">
        <v>229285</v>
      </c>
      <c r="AU11" s="31">
        <v>180838</v>
      </c>
      <c r="AV11" s="31">
        <v>227996</v>
      </c>
      <c r="AW11" s="31">
        <v>214877</v>
      </c>
      <c r="AX11" s="31">
        <v>210543</v>
      </c>
      <c r="AY11" s="31">
        <v>173900</v>
      </c>
      <c r="AZ11" s="31">
        <v>114519</v>
      </c>
      <c r="BA11" s="31">
        <v>129590</v>
      </c>
      <c r="BB11" s="31">
        <v>118711</v>
      </c>
      <c r="BC11" s="31">
        <v>113546</v>
      </c>
      <c r="BD11" s="31">
        <v>99132</v>
      </c>
      <c r="BE11" s="31">
        <v>88093</v>
      </c>
      <c r="BF11" s="31">
        <v>54686</v>
      </c>
      <c r="BG11" s="31">
        <v>51076</v>
      </c>
      <c r="BH11" s="31">
        <v>42107</v>
      </c>
      <c r="BI11" s="31">
        <v>56646</v>
      </c>
      <c r="BJ11" s="31">
        <v>104206</v>
      </c>
      <c r="BK11" s="31">
        <v>11301</v>
      </c>
      <c r="BL11" s="31">
        <v>16793</v>
      </c>
      <c r="BM11" s="31">
        <v>4059</v>
      </c>
      <c r="BN11" s="31">
        <v>19857</v>
      </c>
      <c r="BO11" s="31">
        <v>7682</v>
      </c>
      <c r="BP11" s="31">
        <v>8577</v>
      </c>
    </row>
    <row r="12" spans="2:68">
      <c r="B12" s="6" t="s">
        <v>80</v>
      </c>
      <c r="C12" s="45" t="s">
        <v>87</v>
      </c>
      <c r="D12" s="31">
        <v>0</v>
      </c>
      <c r="E12" s="31">
        <v>0</v>
      </c>
      <c r="F12" s="31">
        <v>0</v>
      </c>
      <c r="G12" s="31">
        <v>1059</v>
      </c>
      <c r="H12" s="31">
        <v>1044</v>
      </c>
      <c r="I12" s="31">
        <v>8693</v>
      </c>
      <c r="J12" s="31">
        <v>8326</v>
      </c>
      <c r="K12" s="31">
        <v>9340</v>
      </c>
      <c r="L12" s="31">
        <v>8981</v>
      </c>
      <c r="M12" s="31">
        <v>15556</v>
      </c>
      <c r="N12" s="31">
        <v>12230</v>
      </c>
      <c r="O12" s="31">
        <v>17890</v>
      </c>
      <c r="P12" s="31">
        <v>19538</v>
      </c>
      <c r="Q12" s="31">
        <v>30562</v>
      </c>
      <c r="R12" s="31">
        <v>33855</v>
      </c>
      <c r="S12" s="31">
        <v>31113</v>
      </c>
      <c r="T12" s="31">
        <v>19337</v>
      </c>
      <c r="U12" s="31">
        <v>9121</v>
      </c>
      <c r="V12" s="31">
        <v>0</v>
      </c>
      <c r="W12" s="31">
        <v>0</v>
      </c>
      <c r="X12" s="31">
        <v>0</v>
      </c>
      <c r="Y12" s="31">
        <v>0</v>
      </c>
      <c r="Z12" s="31">
        <v>0</v>
      </c>
      <c r="AA12" s="31">
        <v>0</v>
      </c>
      <c r="AB12" s="31">
        <v>0</v>
      </c>
      <c r="AC12" s="31">
        <v>0</v>
      </c>
      <c r="AD12" s="31">
        <v>0</v>
      </c>
      <c r="AE12" s="31">
        <v>0</v>
      </c>
      <c r="AF12" s="31">
        <v>0</v>
      </c>
      <c r="AG12" s="31">
        <v>0</v>
      </c>
      <c r="AH12" s="31">
        <v>4306</v>
      </c>
      <c r="AI12" s="31">
        <v>261</v>
      </c>
      <c r="AJ12" s="31">
        <v>92</v>
      </c>
      <c r="AK12" s="31">
        <v>4722</v>
      </c>
      <c r="AL12" s="31">
        <v>5430</v>
      </c>
      <c r="AM12" s="31">
        <v>177</v>
      </c>
      <c r="AN12" s="31">
        <v>1306</v>
      </c>
      <c r="AO12" s="31">
        <v>4840</v>
      </c>
      <c r="AP12" s="31">
        <v>0</v>
      </c>
      <c r="AQ12" s="31">
        <v>0</v>
      </c>
      <c r="AR12" s="31">
        <v>11559</v>
      </c>
      <c r="AS12" s="31">
        <v>11557</v>
      </c>
      <c r="AT12" s="31">
        <v>11163</v>
      </c>
      <c r="AU12" s="31">
        <v>10980</v>
      </c>
      <c r="AV12" s="31">
        <v>21305</v>
      </c>
      <c r="AW12" s="31">
        <v>21823</v>
      </c>
      <c r="AX12" s="31">
        <v>20453</v>
      </c>
      <c r="AY12" s="31">
        <v>19587</v>
      </c>
      <c r="AZ12" s="31">
        <v>28494</v>
      </c>
      <c r="BA12" s="31">
        <v>27146</v>
      </c>
      <c r="BB12" s="31">
        <v>25539</v>
      </c>
      <c r="BC12" s="31">
        <v>24804</v>
      </c>
      <c r="BD12" s="31">
        <v>35632</v>
      </c>
      <c r="BE12" s="31">
        <v>36317</v>
      </c>
      <c r="BF12" s="31">
        <v>32146</v>
      </c>
      <c r="BG12" s="31">
        <v>26459</v>
      </c>
      <c r="BH12" s="31"/>
      <c r="BI12" s="31" t="s">
        <v>30</v>
      </c>
      <c r="BJ12" s="31"/>
      <c r="BK12" s="31"/>
      <c r="BL12" s="31"/>
      <c r="BM12" s="31"/>
      <c r="BN12" s="31"/>
      <c r="BO12" s="31"/>
      <c r="BP12" s="31"/>
    </row>
    <row r="13" spans="2:68">
      <c r="B13" s="6" t="s">
        <v>228</v>
      </c>
      <c r="C13" s="45" t="s">
        <v>111</v>
      </c>
      <c r="D13" s="31">
        <v>10512742</v>
      </c>
      <c r="E13" s="31">
        <v>10268243</v>
      </c>
      <c r="F13" s="31">
        <v>10136509</v>
      </c>
      <c r="G13" s="31">
        <v>10074623</v>
      </c>
      <c r="H13" s="31">
        <v>10052790</v>
      </c>
      <c r="I13" s="31">
        <v>10104635</v>
      </c>
      <c r="J13" s="31">
        <v>10555380</v>
      </c>
      <c r="K13" s="31">
        <v>10791443</v>
      </c>
      <c r="L13" s="31">
        <v>10892749</v>
      </c>
      <c r="M13" s="31">
        <v>10767436</v>
      </c>
      <c r="N13" s="31">
        <v>9480313</v>
      </c>
      <c r="O13" s="31">
        <v>10441888</v>
      </c>
      <c r="P13" s="31">
        <v>10572303</v>
      </c>
      <c r="Q13" s="31">
        <v>11125827</v>
      </c>
      <c r="R13" s="31">
        <v>11840264</v>
      </c>
      <c r="S13" s="31">
        <v>11713954</v>
      </c>
      <c r="T13" s="31">
        <v>11937325</v>
      </c>
      <c r="U13" s="28">
        <v>11855647</v>
      </c>
      <c r="V13" s="28">
        <v>11539233</v>
      </c>
      <c r="W13" s="28">
        <v>11411231</v>
      </c>
      <c r="X13" s="28">
        <v>11769570</v>
      </c>
      <c r="Y13" s="28">
        <v>11887297</v>
      </c>
      <c r="Z13" s="28">
        <v>12033139</v>
      </c>
      <c r="AA13" s="28">
        <v>12105596</v>
      </c>
      <c r="AB13" s="28">
        <v>12029036</v>
      </c>
      <c r="AC13" s="28">
        <v>12003794</v>
      </c>
      <c r="AD13" s="28">
        <v>11702489</v>
      </c>
      <c r="AE13" s="28">
        <v>11649346</v>
      </c>
      <c r="AF13" s="28">
        <v>11777561</v>
      </c>
      <c r="AG13" s="28">
        <v>11809527</v>
      </c>
      <c r="AH13" s="28">
        <v>11861006</v>
      </c>
      <c r="AI13" s="28">
        <v>11894958</v>
      </c>
      <c r="AJ13" s="28">
        <v>12026384</v>
      </c>
      <c r="AK13" s="28">
        <v>12343773</v>
      </c>
      <c r="AL13" s="28">
        <v>12721947</v>
      </c>
      <c r="AM13" s="28">
        <v>13014398</v>
      </c>
      <c r="AN13" s="28">
        <v>13556904</v>
      </c>
      <c r="AO13" s="28">
        <v>13965259</v>
      </c>
      <c r="AP13" s="28">
        <v>14069179</v>
      </c>
      <c r="AQ13" s="28">
        <v>14287684</v>
      </c>
      <c r="AR13" s="28">
        <v>14273647</v>
      </c>
      <c r="AS13" s="28">
        <v>14343558</v>
      </c>
      <c r="AT13" s="28">
        <v>13600521</v>
      </c>
      <c r="AU13" s="28">
        <v>13206963</v>
      </c>
      <c r="AV13" s="28">
        <v>12629838</v>
      </c>
      <c r="AW13" s="28">
        <v>12489421</v>
      </c>
      <c r="AX13" s="28">
        <v>12280799</v>
      </c>
      <c r="AY13" s="28">
        <v>11988819</v>
      </c>
      <c r="AZ13" s="28">
        <v>12107653</v>
      </c>
      <c r="BA13" s="28">
        <v>12054541</v>
      </c>
      <c r="BB13" s="28">
        <v>11719651</v>
      </c>
      <c r="BC13" s="28" t="s">
        <v>155</v>
      </c>
      <c r="BD13" s="28" t="s">
        <v>151</v>
      </c>
      <c r="BE13" s="28">
        <v>11122492</v>
      </c>
      <c r="BF13" s="28">
        <v>11028032</v>
      </c>
      <c r="BG13" s="28">
        <v>11146743</v>
      </c>
      <c r="BH13" s="28">
        <v>11079794</v>
      </c>
      <c r="BI13" s="28">
        <v>11352492</v>
      </c>
      <c r="BJ13" s="28">
        <v>11497635</v>
      </c>
      <c r="BK13" s="28">
        <v>11162399</v>
      </c>
      <c r="BL13" s="28">
        <v>10832781</v>
      </c>
      <c r="BM13" s="28">
        <v>10956947</v>
      </c>
      <c r="BN13" s="28">
        <v>10214422</v>
      </c>
      <c r="BO13" s="28">
        <v>9817027</v>
      </c>
      <c r="BP13" s="28">
        <v>9250935</v>
      </c>
    </row>
    <row r="14" spans="2:68">
      <c r="B14" s="6" t="s">
        <v>210</v>
      </c>
      <c r="C14" s="47" t="s">
        <v>215</v>
      </c>
      <c r="D14" s="28">
        <v>10512742</v>
      </c>
      <c r="E14" s="28">
        <v>10268243</v>
      </c>
      <c r="F14" s="28">
        <v>10136507</v>
      </c>
      <c r="G14" s="28">
        <v>10074616</v>
      </c>
      <c r="H14" s="28">
        <v>10052774</v>
      </c>
      <c r="I14" s="28">
        <v>10104603</v>
      </c>
      <c r="J14" s="31">
        <v>10555330</v>
      </c>
      <c r="K14" s="31">
        <v>10791371</v>
      </c>
      <c r="L14" s="31">
        <v>10892650</v>
      </c>
      <c r="M14" s="31">
        <v>10767297</v>
      </c>
      <c r="N14" s="31">
        <v>10557742</v>
      </c>
      <c r="O14" s="31">
        <v>10441673</v>
      </c>
      <c r="P14" s="31">
        <v>10572032</v>
      </c>
      <c r="Q14" s="31">
        <v>11122777</v>
      </c>
      <c r="R14" s="31">
        <v>11834455</v>
      </c>
      <c r="S14" s="31">
        <v>11705420</v>
      </c>
      <c r="T14" s="31">
        <v>11926011</v>
      </c>
      <c r="U14" s="31">
        <v>11841536</v>
      </c>
      <c r="V14" s="31">
        <v>11522195</v>
      </c>
      <c r="W14" s="31">
        <v>11391392</v>
      </c>
      <c r="X14" s="31">
        <v>11746882</v>
      </c>
      <c r="Y14" s="31">
        <v>11861783</v>
      </c>
      <c r="Z14" s="31">
        <v>12003706</v>
      </c>
      <c r="AA14" s="31">
        <v>12073285</v>
      </c>
      <c r="AB14" s="31">
        <v>11993631</v>
      </c>
      <c r="AC14" s="31">
        <v>11965509</v>
      </c>
      <c r="AD14" s="31">
        <v>11616403</v>
      </c>
      <c r="AE14" s="31">
        <v>11559575</v>
      </c>
      <c r="AF14" s="31">
        <v>11676385</v>
      </c>
      <c r="AG14" s="31">
        <v>11704874</v>
      </c>
      <c r="AH14" s="31">
        <v>11745459</v>
      </c>
      <c r="AI14" s="31">
        <v>11776501</v>
      </c>
      <c r="AJ14" s="31">
        <v>11910826</v>
      </c>
      <c r="AK14" s="31">
        <v>0</v>
      </c>
      <c r="AL14" s="31">
        <v>0</v>
      </c>
      <c r="AM14" s="31">
        <v>0</v>
      </c>
      <c r="AN14" s="31">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row>
    <row r="15" spans="2:68" ht="21">
      <c r="B15" s="6" t="s">
        <v>211</v>
      </c>
      <c r="C15" s="47" t="s">
        <v>216</v>
      </c>
      <c r="D15" s="31">
        <v>0</v>
      </c>
      <c r="E15" s="31">
        <v>0</v>
      </c>
      <c r="F15" s="31">
        <v>2</v>
      </c>
      <c r="G15" s="31">
        <v>7</v>
      </c>
      <c r="H15" s="31">
        <v>16</v>
      </c>
      <c r="I15" s="31">
        <v>32</v>
      </c>
      <c r="J15" s="28">
        <v>50</v>
      </c>
      <c r="K15" s="28">
        <v>72</v>
      </c>
      <c r="L15" s="28">
        <v>99</v>
      </c>
      <c r="M15" s="28">
        <v>139</v>
      </c>
      <c r="N15" s="28">
        <v>174</v>
      </c>
      <c r="O15" s="28">
        <v>215</v>
      </c>
      <c r="P15" s="28">
        <v>271</v>
      </c>
      <c r="Q15" s="28">
        <v>3050</v>
      </c>
      <c r="R15" s="28">
        <v>5809</v>
      </c>
      <c r="S15" s="28">
        <v>8534</v>
      </c>
      <c r="T15" s="28">
        <v>11314</v>
      </c>
      <c r="U15" s="31">
        <v>14111</v>
      </c>
      <c r="V15" s="31">
        <v>17038</v>
      </c>
      <c r="W15" s="31">
        <v>19839</v>
      </c>
      <c r="X15" s="31">
        <v>22688</v>
      </c>
      <c r="Y15" s="31">
        <v>25514</v>
      </c>
      <c r="Z15" s="31">
        <v>29433</v>
      </c>
      <c r="AA15" s="31">
        <v>32311</v>
      </c>
      <c r="AB15" s="31">
        <v>35405</v>
      </c>
      <c r="AC15" s="31">
        <v>38285</v>
      </c>
      <c r="AD15" s="31">
        <v>86086</v>
      </c>
      <c r="AE15" s="31">
        <v>89771</v>
      </c>
      <c r="AF15" s="31">
        <v>101176</v>
      </c>
      <c r="AG15" s="31">
        <v>104653</v>
      </c>
      <c r="AH15" s="31">
        <v>115547</v>
      </c>
      <c r="AI15" s="31">
        <v>118457</v>
      </c>
      <c r="AJ15" s="31">
        <v>115558</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c r="BP15" s="31">
        <v>0</v>
      </c>
    </row>
    <row r="16" spans="2:68" ht="16" customHeight="1">
      <c r="B16" s="6" t="s">
        <v>262</v>
      </c>
      <c r="C16" s="45" t="s">
        <v>88</v>
      </c>
      <c r="D16" s="28">
        <v>10962390</v>
      </c>
      <c r="E16" s="28">
        <v>8693083</v>
      </c>
      <c r="F16" s="28">
        <v>8128577</v>
      </c>
      <c r="G16" s="28">
        <v>6977458</v>
      </c>
      <c r="H16" s="28">
        <v>7698304</v>
      </c>
      <c r="I16" s="28">
        <v>7351554</v>
      </c>
      <c r="J16" s="28">
        <v>8307011</v>
      </c>
      <c r="K16" s="28">
        <v>8448481</v>
      </c>
      <c r="L16" s="28">
        <v>7971732</v>
      </c>
      <c r="M16" s="28">
        <v>9484770</v>
      </c>
      <c r="N16" s="28">
        <v>10557568</v>
      </c>
      <c r="O16" s="28">
        <v>9956677</v>
      </c>
      <c r="P16" s="28">
        <v>9578679</v>
      </c>
      <c r="Q16" s="28">
        <v>9008118</v>
      </c>
      <c r="R16" s="28">
        <v>8237346</v>
      </c>
      <c r="S16" s="28">
        <v>10141689</v>
      </c>
      <c r="T16" s="28">
        <v>6662603</v>
      </c>
      <c r="U16" s="28">
        <v>7108931</v>
      </c>
      <c r="V16" s="28">
        <v>6887656</v>
      </c>
      <c r="W16" s="28">
        <v>7031975</v>
      </c>
      <c r="X16" s="28">
        <v>6864235</v>
      </c>
      <c r="Y16" s="28">
        <v>7371414</v>
      </c>
      <c r="Z16" s="28">
        <v>7412928</v>
      </c>
      <c r="AA16" s="28">
        <v>6468064</v>
      </c>
      <c r="AB16" s="28">
        <v>5759841</v>
      </c>
      <c r="AC16" s="28">
        <v>5302078</v>
      </c>
      <c r="AD16" s="28">
        <v>5515126</v>
      </c>
      <c r="AE16" s="28">
        <v>5760744</v>
      </c>
      <c r="AF16" s="28">
        <v>5632299</v>
      </c>
      <c r="AG16" s="28">
        <v>5476293</v>
      </c>
      <c r="AH16" s="28">
        <v>5517144</v>
      </c>
      <c r="AI16" s="28">
        <v>6415094</v>
      </c>
      <c r="AJ16" s="28">
        <v>5984138</v>
      </c>
      <c r="AK16" s="28">
        <v>5539720</v>
      </c>
      <c r="AL16" s="28">
        <v>5116627</v>
      </c>
      <c r="AM16" s="28">
        <v>5093252</v>
      </c>
      <c r="AN16" s="28">
        <v>5232538</v>
      </c>
      <c r="AO16" s="28">
        <v>5419369</v>
      </c>
      <c r="AP16" s="28">
        <v>5065486</v>
      </c>
      <c r="AQ16" s="28">
        <v>5054491</v>
      </c>
      <c r="AR16" s="28">
        <v>5749902</v>
      </c>
      <c r="AS16" s="28">
        <v>5000538</v>
      </c>
      <c r="AT16" s="28">
        <v>4407737</v>
      </c>
      <c r="AU16" s="28">
        <v>4993558</v>
      </c>
      <c r="AV16" s="28">
        <v>5106994</v>
      </c>
      <c r="AW16" s="28">
        <v>5698555</v>
      </c>
      <c r="AX16" s="28">
        <v>4850622</v>
      </c>
      <c r="AY16" s="28">
        <v>5698995</v>
      </c>
      <c r="AZ16" s="28">
        <v>5735067</v>
      </c>
      <c r="BA16" s="28">
        <v>4692862</v>
      </c>
      <c r="BB16" s="28">
        <v>4681220</v>
      </c>
      <c r="BC16" s="28" t="s">
        <v>156</v>
      </c>
      <c r="BD16" s="28" t="s">
        <v>152</v>
      </c>
      <c r="BE16" s="28">
        <v>3937399</v>
      </c>
      <c r="BF16" s="28">
        <v>4127090</v>
      </c>
      <c r="BG16" s="28">
        <v>3649975</v>
      </c>
      <c r="BH16" s="28">
        <v>3185865</v>
      </c>
      <c r="BI16" s="28" t="s">
        <v>136</v>
      </c>
      <c r="BJ16" s="28">
        <v>2570903</v>
      </c>
      <c r="BK16" s="28">
        <v>2496474</v>
      </c>
      <c r="BL16" s="28">
        <v>3534883</v>
      </c>
      <c r="BM16" s="28">
        <v>3192667</v>
      </c>
      <c r="BN16" s="28">
        <v>2793801</v>
      </c>
      <c r="BO16" s="28">
        <v>2428806</v>
      </c>
      <c r="BP16" s="28">
        <v>3196310</v>
      </c>
    </row>
    <row r="17" spans="2:68">
      <c r="B17" s="6" t="s">
        <v>16</v>
      </c>
      <c r="C17" s="45" t="s">
        <v>57</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1">
        <v>0</v>
      </c>
      <c r="AN17" s="31">
        <v>0</v>
      </c>
      <c r="AO17" s="31">
        <v>0</v>
      </c>
      <c r="AP17" s="31">
        <v>0</v>
      </c>
      <c r="AQ17" s="31">
        <v>0</v>
      </c>
      <c r="AR17" s="31">
        <v>0</v>
      </c>
      <c r="AS17" s="31">
        <v>0</v>
      </c>
      <c r="AT17" s="31">
        <v>0</v>
      </c>
      <c r="AU17" s="31">
        <v>0</v>
      </c>
      <c r="AV17" s="31">
        <v>0</v>
      </c>
      <c r="AW17" s="31">
        <v>0</v>
      </c>
      <c r="AX17" s="31">
        <v>22830</v>
      </c>
      <c r="AY17" s="31">
        <v>0</v>
      </c>
      <c r="AZ17" s="31">
        <v>0</v>
      </c>
      <c r="BA17" s="31">
        <v>0</v>
      </c>
      <c r="BB17" s="31">
        <v>0</v>
      </c>
      <c r="BC17" s="31">
        <v>0</v>
      </c>
      <c r="BD17" s="31">
        <v>52298</v>
      </c>
      <c r="BE17" s="31">
        <v>0</v>
      </c>
      <c r="BF17" s="31">
        <v>0</v>
      </c>
      <c r="BG17" s="31">
        <v>0</v>
      </c>
      <c r="BH17" s="31">
        <v>118759</v>
      </c>
      <c r="BI17" s="31">
        <v>0</v>
      </c>
      <c r="BJ17" s="31">
        <v>740635</v>
      </c>
      <c r="BK17" s="31">
        <v>393564</v>
      </c>
      <c r="BL17" s="31">
        <v>0</v>
      </c>
      <c r="BM17" s="31">
        <v>0</v>
      </c>
      <c r="BN17" s="31">
        <v>512720</v>
      </c>
      <c r="BO17" s="31">
        <v>216209</v>
      </c>
      <c r="BP17" s="31">
        <v>132010</v>
      </c>
    </row>
    <row r="18" spans="2:68">
      <c r="B18" s="6" t="s">
        <v>29</v>
      </c>
      <c r="C18" s="45" t="s">
        <v>58</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1">
        <v>0</v>
      </c>
      <c r="AN18" s="31">
        <v>0</v>
      </c>
      <c r="AO18" s="31">
        <v>0</v>
      </c>
      <c r="AP18" s="31">
        <v>0</v>
      </c>
      <c r="AQ18" s="31">
        <v>0</v>
      </c>
      <c r="AR18" s="31">
        <v>0</v>
      </c>
      <c r="AS18" s="31">
        <v>0</v>
      </c>
      <c r="AT18" s="31">
        <v>50</v>
      </c>
      <c r="AU18" s="31">
        <v>50</v>
      </c>
      <c r="AV18" s="31">
        <v>50</v>
      </c>
      <c r="AW18" s="31">
        <v>0</v>
      </c>
      <c r="AX18" s="31">
        <v>168513</v>
      </c>
      <c r="AY18" s="31">
        <v>0</v>
      </c>
      <c r="AZ18" s="31">
        <v>0</v>
      </c>
      <c r="BA18" s="31">
        <v>171251</v>
      </c>
      <c r="BB18" s="31">
        <v>0</v>
      </c>
      <c r="BC18" s="31">
        <v>0</v>
      </c>
      <c r="BD18" s="31">
        <v>0</v>
      </c>
      <c r="BE18" s="31">
        <v>0</v>
      </c>
      <c r="BF18" s="31">
        <v>0</v>
      </c>
      <c r="BG18" s="31">
        <v>0</v>
      </c>
      <c r="BH18" s="31">
        <v>0</v>
      </c>
      <c r="BI18" s="31">
        <v>0</v>
      </c>
      <c r="BJ18" s="31">
        <v>22830</v>
      </c>
      <c r="BK18" s="31">
        <v>22830</v>
      </c>
      <c r="BL18" s="31">
        <v>22830</v>
      </c>
      <c r="BM18" s="31">
        <v>22830</v>
      </c>
      <c r="BN18" s="31">
        <v>0</v>
      </c>
      <c r="BO18" s="31">
        <v>0</v>
      </c>
      <c r="BP18" s="31">
        <v>0</v>
      </c>
    </row>
    <row r="19" spans="2:68" ht="21" customHeight="1">
      <c r="B19" s="6" t="s">
        <v>53</v>
      </c>
      <c r="C19" s="45" t="s">
        <v>113</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1">
        <v>0</v>
      </c>
      <c r="AN19" s="31">
        <v>0</v>
      </c>
      <c r="AO19" s="31">
        <v>0</v>
      </c>
      <c r="AP19" s="31">
        <v>0</v>
      </c>
      <c r="AQ19" s="31">
        <v>0</v>
      </c>
      <c r="AR19" s="31">
        <v>0</v>
      </c>
      <c r="AS19" s="31">
        <v>0</v>
      </c>
      <c r="AT19" s="31">
        <v>0</v>
      </c>
      <c r="AU19" s="31">
        <v>0</v>
      </c>
      <c r="AV19" s="31">
        <v>0</v>
      </c>
      <c r="AW19" s="31">
        <v>0</v>
      </c>
      <c r="AX19" s="31">
        <v>133657</v>
      </c>
      <c r="AY19" s="31">
        <v>22830</v>
      </c>
      <c r="AZ19" s="31">
        <v>22830</v>
      </c>
      <c r="BA19" s="31">
        <v>116741</v>
      </c>
      <c r="BB19" s="31">
        <v>22830</v>
      </c>
      <c r="BC19" s="31">
        <v>22830</v>
      </c>
      <c r="BD19" s="31">
        <v>22830</v>
      </c>
      <c r="BE19" s="31">
        <v>22830</v>
      </c>
      <c r="BF19" s="31">
        <v>22830</v>
      </c>
      <c r="BG19" s="31">
        <v>22830</v>
      </c>
      <c r="BH19" s="31">
        <v>22830</v>
      </c>
      <c r="BI19" s="31">
        <v>22830</v>
      </c>
      <c r="BJ19" s="31">
        <v>0</v>
      </c>
      <c r="BK19" s="31">
        <v>0</v>
      </c>
      <c r="BL19" s="31">
        <v>0</v>
      </c>
      <c r="BM19" s="31">
        <v>0</v>
      </c>
      <c r="BN19" s="31">
        <v>0</v>
      </c>
      <c r="BO19" s="31">
        <v>0</v>
      </c>
      <c r="BP19" s="31">
        <v>0</v>
      </c>
    </row>
    <row r="20" spans="2:68">
      <c r="B20" s="6" t="s">
        <v>17</v>
      </c>
      <c r="C20" s="45" t="s">
        <v>59</v>
      </c>
      <c r="D20" s="28">
        <v>102441</v>
      </c>
      <c r="E20" s="28">
        <v>104332</v>
      </c>
      <c r="F20" s="28">
        <v>96073</v>
      </c>
      <c r="G20" s="28">
        <v>95089</v>
      </c>
      <c r="H20" s="28">
        <v>99363</v>
      </c>
      <c r="I20" s="28">
        <v>106839</v>
      </c>
      <c r="J20" s="28">
        <v>105080</v>
      </c>
      <c r="K20" s="28">
        <v>106818</v>
      </c>
      <c r="L20" s="28">
        <v>127304</v>
      </c>
      <c r="M20" s="28">
        <v>131833</v>
      </c>
      <c r="N20" s="28">
        <v>127643</v>
      </c>
      <c r="O20" s="28">
        <v>130067</v>
      </c>
      <c r="P20" s="28">
        <v>131604</v>
      </c>
      <c r="Q20" s="28">
        <v>132983</v>
      </c>
      <c r="R20" s="28">
        <v>116539</v>
      </c>
      <c r="S20" s="28">
        <v>116272</v>
      </c>
      <c r="T20" s="28">
        <v>110864</v>
      </c>
      <c r="U20" s="28">
        <v>112861</v>
      </c>
      <c r="V20" s="28">
        <v>107567</v>
      </c>
      <c r="W20" s="28">
        <v>106161</v>
      </c>
      <c r="X20" s="28">
        <v>108735</v>
      </c>
      <c r="Y20" s="28">
        <v>110902</v>
      </c>
      <c r="Z20" s="28">
        <v>109908</v>
      </c>
      <c r="AA20" s="28">
        <v>110694</v>
      </c>
      <c r="AB20" s="28">
        <v>113370</v>
      </c>
      <c r="AC20" s="28">
        <v>117062</v>
      </c>
      <c r="AD20" s="28">
        <v>110354</v>
      </c>
      <c r="AE20" s="28">
        <v>113507</v>
      </c>
      <c r="AF20" s="28">
        <v>117160</v>
      </c>
      <c r="AG20" s="28">
        <v>120050</v>
      </c>
      <c r="AH20" s="28">
        <v>120326</v>
      </c>
      <c r="AI20" s="28">
        <v>120715</v>
      </c>
      <c r="AJ20" s="28">
        <v>117286</v>
      </c>
      <c r="AK20" s="28">
        <v>121328</v>
      </c>
      <c r="AL20" s="28">
        <v>118549</v>
      </c>
      <c r="AM20" s="28">
        <v>122882</v>
      </c>
      <c r="AN20" s="28">
        <v>126335</v>
      </c>
      <c r="AO20" s="28">
        <v>131310</v>
      </c>
      <c r="AP20" s="28">
        <v>132023</v>
      </c>
      <c r="AQ20" s="28">
        <v>136545</v>
      </c>
      <c r="AR20" s="28">
        <v>140744</v>
      </c>
      <c r="AS20" s="28">
        <v>147610</v>
      </c>
      <c r="AT20" s="28">
        <v>148794</v>
      </c>
      <c r="AU20" s="28">
        <v>152879</v>
      </c>
      <c r="AV20" s="28">
        <v>158377</v>
      </c>
      <c r="AW20" s="28">
        <v>164898</v>
      </c>
      <c r="AX20" s="28">
        <v>20859</v>
      </c>
      <c r="AY20" s="28">
        <v>169909</v>
      </c>
      <c r="AZ20" s="28">
        <v>169285</v>
      </c>
      <c r="BA20" s="28">
        <v>37480</v>
      </c>
      <c r="BB20" s="28">
        <v>168797</v>
      </c>
      <c r="BC20" s="28">
        <v>168055</v>
      </c>
      <c r="BD20" s="28">
        <v>167270</v>
      </c>
      <c r="BE20" s="28">
        <v>169649</v>
      </c>
      <c r="BF20" s="28">
        <v>160136</v>
      </c>
      <c r="BG20" s="28">
        <v>126609</v>
      </c>
      <c r="BH20" s="28">
        <v>122585</v>
      </c>
      <c r="BI20" s="28">
        <v>119870</v>
      </c>
      <c r="BJ20" s="28">
        <v>113294</v>
      </c>
      <c r="BK20" s="28">
        <v>104456</v>
      </c>
      <c r="BL20" s="28">
        <v>100499</v>
      </c>
      <c r="BM20" s="28">
        <v>95188</v>
      </c>
      <c r="BN20" s="28">
        <v>86864</v>
      </c>
      <c r="BO20" s="28">
        <v>77513</v>
      </c>
      <c r="BP20" s="28">
        <v>72937</v>
      </c>
    </row>
    <row r="21" spans="2:68">
      <c r="B21" s="6" t="s">
        <v>18</v>
      </c>
      <c r="C21" s="45" t="s">
        <v>112</v>
      </c>
      <c r="D21" s="28">
        <v>87208</v>
      </c>
      <c r="E21" s="28">
        <v>84811</v>
      </c>
      <c r="F21" s="28">
        <v>80474</v>
      </c>
      <c r="G21" s="28">
        <v>81663</v>
      </c>
      <c r="H21" s="28">
        <v>86535</v>
      </c>
      <c r="I21" s="28">
        <v>91438</v>
      </c>
      <c r="J21" s="28">
        <v>89423</v>
      </c>
      <c r="K21" s="28">
        <v>87291</v>
      </c>
      <c r="L21" s="28">
        <v>88423</v>
      </c>
      <c r="M21" s="28">
        <v>92327</v>
      </c>
      <c r="N21" s="28">
        <v>88047</v>
      </c>
      <c r="O21" s="28">
        <v>88868</v>
      </c>
      <c r="P21" s="28">
        <v>91717</v>
      </c>
      <c r="Q21" s="28">
        <v>91670</v>
      </c>
      <c r="R21" s="28">
        <v>89048</v>
      </c>
      <c r="S21" s="28">
        <v>89489</v>
      </c>
      <c r="T21" s="28">
        <v>83832</v>
      </c>
      <c r="U21" s="28">
        <v>84082</v>
      </c>
      <c r="V21" s="28">
        <v>79957</v>
      </c>
      <c r="W21" s="28">
        <v>81630</v>
      </c>
      <c r="X21" s="28">
        <v>82554</v>
      </c>
      <c r="Y21" s="28">
        <v>84651</v>
      </c>
      <c r="Z21" s="28">
        <v>79600</v>
      </c>
      <c r="AA21" s="28">
        <v>80326</v>
      </c>
      <c r="AB21" s="28">
        <v>78025</v>
      </c>
      <c r="AC21" s="28">
        <v>77743</v>
      </c>
      <c r="AD21" s="28">
        <v>67995</v>
      </c>
      <c r="AE21" s="28">
        <v>66593</v>
      </c>
      <c r="AF21" s="28">
        <v>68298</v>
      </c>
      <c r="AG21" s="28">
        <v>68396</v>
      </c>
      <c r="AH21" s="28">
        <v>69856</v>
      </c>
      <c r="AI21" s="28">
        <v>67788</v>
      </c>
      <c r="AJ21" s="28">
        <v>70568</v>
      </c>
      <c r="AK21" s="28">
        <v>72720</v>
      </c>
      <c r="AL21" s="28">
        <v>69982</v>
      </c>
      <c r="AM21" s="28">
        <v>69727</v>
      </c>
      <c r="AN21" s="28">
        <v>72142</v>
      </c>
      <c r="AO21" s="28">
        <v>81723</v>
      </c>
      <c r="AP21" s="28">
        <v>84726</v>
      </c>
      <c r="AQ21" s="28">
        <v>87722</v>
      </c>
      <c r="AR21" s="28">
        <v>90323</v>
      </c>
      <c r="AS21" s="28">
        <v>89411</v>
      </c>
      <c r="AT21" s="28">
        <v>96258</v>
      </c>
      <c r="AU21" s="28">
        <v>96105</v>
      </c>
      <c r="AV21" s="28">
        <v>126852</v>
      </c>
      <c r="AW21" s="28">
        <v>132023</v>
      </c>
      <c r="AX21" s="28"/>
      <c r="AY21" s="28">
        <v>132201</v>
      </c>
      <c r="AZ21" s="28">
        <v>114396</v>
      </c>
      <c r="BA21" s="28">
        <v>6363</v>
      </c>
      <c r="BB21" s="28">
        <v>111544</v>
      </c>
      <c r="BC21" s="28">
        <v>112156</v>
      </c>
      <c r="BD21" s="28">
        <v>117370</v>
      </c>
      <c r="BE21" s="28">
        <v>116698</v>
      </c>
      <c r="BF21" s="28">
        <v>117596</v>
      </c>
      <c r="BG21" s="28">
        <v>121639</v>
      </c>
      <c r="BH21" s="28">
        <v>124179</v>
      </c>
      <c r="BI21" s="28">
        <v>128610</v>
      </c>
      <c r="BJ21" s="28">
        <v>124068</v>
      </c>
      <c r="BK21" s="28">
        <v>126697</v>
      </c>
      <c r="BL21" s="28">
        <v>128126</v>
      </c>
      <c r="BM21" s="28">
        <v>126844</v>
      </c>
      <c r="BN21" s="28">
        <v>124083</v>
      </c>
      <c r="BO21" s="28">
        <v>106810</v>
      </c>
      <c r="BP21" s="28">
        <v>107259</v>
      </c>
    </row>
    <row r="22" spans="2:68">
      <c r="B22" s="6" t="s">
        <v>237</v>
      </c>
      <c r="C22" s="45" t="s">
        <v>239</v>
      </c>
      <c r="D22" s="31">
        <v>38569</v>
      </c>
      <c r="E22" s="31">
        <v>42580</v>
      </c>
      <c r="F22" s="31">
        <v>46824</v>
      </c>
      <c r="G22" s="31">
        <v>51608</v>
      </c>
      <c r="H22" s="31">
        <v>44821</v>
      </c>
      <c r="I22" s="31">
        <v>48684</v>
      </c>
      <c r="J22" s="31">
        <v>52038</v>
      </c>
      <c r="K22" s="31">
        <v>56374</v>
      </c>
      <c r="L22" s="31">
        <v>51159</v>
      </c>
      <c r="M22" s="31">
        <v>53967</v>
      </c>
      <c r="N22" s="31">
        <v>54725</v>
      </c>
      <c r="O22" s="31">
        <v>58803</v>
      </c>
      <c r="P22" s="31">
        <v>61611</v>
      </c>
      <c r="Q22" s="31">
        <v>65839</v>
      </c>
      <c r="R22" s="31">
        <v>66989</v>
      </c>
      <c r="S22" s="31">
        <v>70037</v>
      </c>
      <c r="T22" s="31">
        <v>74262</v>
      </c>
      <c r="U22" s="31">
        <v>78538</v>
      </c>
      <c r="V22" s="31">
        <v>75183</v>
      </c>
      <c r="W22" s="31">
        <v>79164</v>
      </c>
      <c r="X22" s="31">
        <v>74625</v>
      </c>
      <c r="Y22" s="31">
        <v>67796</v>
      </c>
      <c r="Z22" s="31">
        <v>69870</v>
      </c>
      <c r="AA22" s="31">
        <v>73304</v>
      </c>
      <c r="AB22" s="31">
        <v>76803</v>
      </c>
      <c r="AC22" s="31">
        <v>79738</v>
      </c>
      <c r="AD22" s="31">
        <v>81606</v>
      </c>
      <c r="AE22" s="31">
        <v>85650</v>
      </c>
      <c r="AF22" s="31">
        <v>69551</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c r="BP22" s="31">
        <v>0</v>
      </c>
    </row>
    <row r="23" spans="2:68">
      <c r="B23" s="6" t="s">
        <v>19</v>
      </c>
      <c r="C23" s="45" t="s">
        <v>89</v>
      </c>
      <c r="D23" s="28">
        <v>164315</v>
      </c>
      <c r="E23" s="28">
        <v>151925</v>
      </c>
      <c r="F23" s="28">
        <v>144290</v>
      </c>
      <c r="G23" s="28">
        <v>134702</v>
      </c>
      <c r="H23" s="28">
        <v>141741</v>
      </c>
      <c r="I23" s="28">
        <v>148318</v>
      </c>
      <c r="J23" s="28">
        <v>137793</v>
      </c>
      <c r="K23" s="28">
        <v>140168</v>
      </c>
      <c r="L23" s="28">
        <v>145078</v>
      </c>
      <c r="M23" s="28">
        <v>158734</v>
      </c>
      <c r="N23" s="28">
        <v>179998</v>
      </c>
      <c r="O23" s="28">
        <v>170966</v>
      </c>
      <c r="P23" s="28">
        <v>169870</v>
      </c>
      <c r="Q23" s="28">
        <v>175900</v>
      </c>
      <c r="R23" s="28">
        <v>189029</v>
      </c>
      <c r="S23" s="28">
        <v>172578</v>
      </c>
      <c r="T23" s="28">
        <v>159181</v>
      </c>
      <c r="U23" s="28">
        <v>151072</v>
      </c>
      <c r="V23" s="28">
        <v>128701</v>
      </c>
      <c r="W23" s="28">
        <v>132548</v>
      </c>
      <c r="X23" s="28">
        <v>126731</v>
      </c>
      <c r="Y23" s="28">
        <v>129136</v>
      </c>
      <c r="Z23" s="28">
        <v>117418</v>
      </c>
      <c r="AA23" s="28">
        <v>109414</v>
      </c>
      <c r="AB23" s="28">
        <v>110693</v>
      </c>
      <c r="AC23" s="28">
        <v>109418</v>
      </c>
      <c r="AD23" s="28">
        <v>109622</v>
      </c>
      <c r="AE23" s="28">
        <v>95706</v>
      </c>
      <c r="AF23" s="28">
        <v>97419</v>
      </c>
      <c r="AG23" s="28">
        <v>99867</v>
      </c>
      <c r="AH23" s="28">
        <v>88516</v>
      </c>
      <c r="AI23" s="28">
        <v>100118</v>
      </c>
      <c r="AJ23" s="28">
        <v>85847</v>
      </c>
      <c r="AK23" s="28">
        <v>76165</v>
      </c>
      <c r="AL23" s="28">
        <v>63651</v>
      </c>
      <c r="AM23" s="28">
        <v>65578</v>
      </c>
      <c r="AN23" s="28">
        <v>69640</v>
      </c>
      <c r="AO23" s="28">
        <v>73371</v>
      </c>
      <c r="AP23" s="28">
        <v>50042</v>
      </c>
      <c r="AQ23" s="28" t="s">
        <v>189</v>
      </c>
      <c r="AR23" s="28">
        <v>51825</v>
      </c>
      <c r="AS23" s="28">
        <v>49683</v>
      </c>
      <c r="AT23" s="28">
        <v>38286</v>
      </c>
      <c r="AU23" s="28">
        <v>37861</v>
      </c>
      <c r="AV23" s="28">
        <v>26261</v>
      </c>
      <c r="AW23" s="28">
        <v>29882</v>
      </c>
      <c r="AX23" s="28">
        <v>20859</v>
      </c>
      <c r="AY23" s="28">
        <v>24399</v>
      </c>
      <c r="AZ23" s="28">
        <v>35153</v>
      </c>
      <c r="BA23" s="28">
        <v>31117</v>
      </c>
      <c r="BB23" s="28">
        <v>31139</v>
      </c>
      <c r="BC23" s="28">
        <v>27833</v>
      </c>
      <c r="BD23" s="28">
        <v>33783</v>
      </c>
      <c r="BE23" s="28">
        <v>32614</v>
      </c>
      <c r="BF23" s="28">
        <v>25417</v>
      </c>
      <c r="BG23" s="28">
        <v>28699</v>
      </c>
      <c r="BH23" s="28">
        <v>24724</v>
      </c>
      <c r="BI23" s="28">
        <v>30298</v>
      </c>
      <c r="BJ23" s="28">
        <v>24720</v>
      </c>
      <c r="BK23" s="28">
        <v>25355</v>
      </c>
      <c r="BL23" s="28">
        <v>31095</v>
      </c>
      <c r="BM23" s="28">
        <v>32012</v>
      </c>
      <c r="BN23" s="28">
        <v>26225</v>
      </c>
      <c r="BO23" s="28">
        <v>33711</v>
      </c>
      <c r="BP23" s="28">
        <v>42307</v>
      </c>
    </row>
    <row r="24" spans="2:68">
      <c r="B24" s="6" t="s">
        <v>20</v>
      </c>
      <c r="C24" s="45" t="s">
        <v>60</v>
      </c>
      <c r="D24" s="28">
        <v>551199</v>
      </c>
      <c r="E24" s="28">
        <v>536684</v>
      </c>
      <c r="F24" s="28">
        <v>431291</v>
      </c>
      <c r="G24" s="28">
        <v>488128</v>
      </c>
      <c r="H24" s="28">
        <v>501688</v>
      </c>
      <c r="I24" s="28">
        <v>395768</v>
      </c>
      <c r="J24" s="28">
        <v>373814</v>
      </c>
      <c r="K24" s="28">
        <v>323342</v>
      </c>
      <c r="L24" s="28">
        <v>376591</v>
      </c>
      <c r="M24" s="28">
        <v>411464</v>
      </c>
      <c r="N24" s="28">
        <v>318530</v>
      </c>
      <c r="O24" s="28">
        <v>316395</v>
      </c>
      <c r="P24" s="28">
        <v>326308</v>
      </c>
      <c r="Q24" s="28">
        <v>293317</v>
      </c>
      <c r="R24" s="28">
        <v>296855</v>
      </c>
      <c r="S24" s="28">
        <v>315472</v>
      </c>
      <c r="T24" s="28">
        <v>323397</v>
      </c>
      <c r="U24" s="28">
        <v>267455</v>
      </c>
      <c r="V24" s="28">
        <v>267482</v>
      </c>
      <c r="W24" s="28">
        <v>275776</v>
      </c>
      <c r="X24" s="28">
        <v>388611</v>
      </c>
      <c r="Y24" s="28">
        <v>319331</v>
      </c>
      <c r="Z24" s="28">
        <v>277816</v>
      </c>
      <c r="AA24" s="28">
        <v>285285</v>
      </c>
      <c r="AB24" s="28">
        <v>283141</v>
      </c>
      <c r="AC24" s="28">
        <v>193221</v>
      </c>
      <c r="AD24" s="28">
        <v>174950</v>
      </c>
      <c r="AE24" s="28">
        <v>186216</v>
      </c>
      <c r="AF24" s="28">
        <v>200227</v>
      </c>
      <c r="AG24" s="28">
        <v>206291</v>
      </c>
      <c r="AH24" s="28">
        <v>181923</v>
      </c>
      <c r="AI24" s="28">
        <v>231503</v>
      </c>
      <c r="AJ24" s="28">
        <v>207673</v>
      </c>
      <c r="AK24" s="28">
        <v>311707</v>
      </c>
      <c r="AL24" s="28">
        <v>212594</v>
      </c>
      <c r="AM24" s="28">
        <v>175837</v>
      </c>
      <c r="AN24" s="28">
        <v>224106</v>
      </c>
      <c r="AO24" s="28">
        <v>298756</v>
      </c>
      <c r="AP24" s="28">
        <v>275518</v>
      </c>
      <c r="AQ24" s="28" t="s">
        <v>190</v>
      </c>
      <c r="AR24" s="28">
        <v>195827</v>
      </c>
      <c r="AS24" s="28">
        <v>191667</v>
      </c>
      <c r="AT24" s="28">
        <v>195761</v>
      </c>
      <c r="AU24" s="28">
        <v>217579</v>
      </c>
      <c r="AV24" s="28">
        <v>158686</v>
      </c>
      <c r="AW24" s="28">
        <v>169203</v>
      </c>
      <c r="AX24" s="28">
        <v>220575</v>
      </c>
      <c r="AY24" s="28">
        <v>186995</v>
      </c>
      <c r="AZ24" s="28">
        <v>178007</v>
      </c>
      <c r="BA24" s="28">
        <v>135542</v>
      </c>
      <c r="BB24" s="28">
        <v>169215</v>
      </c>
      <c r="BC24" s="28">
        <v>181382</v>
      </c>
      <c r="BD24" s="28">
        <v>134067</v>
      </c>
      <c r="BE24" s="28">
        <v>146193</v>
      </c>
      <c r="BF24" s="28">
        <v>128704</v>
      </c>
      <c r="BG24" s="28">
        <v>122042</v>
      </c>
      <c r="BH24" s="28">
        <v>152600</v>
      </c>
      <c r="BI24" s="28">
        <v>105342</v>
      </c>
      <c r="BJ24" s="28">
        <v>163465</v>
      </c>
      <c r="BK24" s="28">
        <v>104249</v>
      </c>
      <c r="BL24" s="28">
        <v>123771</v>
      </c>
      <c r="BM24" s="28">
        <v>97208</v>
      </c>
      <c r="BN24" s="28">
        <v>129123</v>
      </c>
      <c r="BO24" s="28">
        <v>119258</v>
      </c>
      <c r="BP24" s="28">
        <v>128025</v>
      </c>
    </row>
    <row r="25" spans="2:68">
      <c r="B25" s="29" t="s">
        <v>21</v>
      </c>
      <c r="C25" s="48" t="s">
        <v>61</v>
      </c>
      <c r="D25" s="30">
        <v>26849038</v>
      </c>
      <c r="E25" s="30">
        <v>25719989</v>
      </c>
      <c r="F25" s="30">
        <v>24943751</v>
      </c>
      <c r="G25" s="30">
        <v>23480670</v>
      </c>
      <c r="H25" s="30">
        <v>23365142</v>
      </c>
      <c r="I25" s="30">
        <v>22718495</v>
      </c>
      <c r="J25" s="30">
        <v>20549629</v>
      </c>
      <c r="K25" s="30">
        <v>21028576</v>
      </c>
      <c r="L25" s="30">
        <v>21002610</v>
      </c>
      <c r="M25" s="30">
        <v>22032451</v>
      </c>
      <c r="N25" s="30">
        <v>21998078</v>
      </c>
      <c r="O25" s="30">
        <v>22275352</v>
      </c>
      <c r="P25" s="30">
        <v>22259721</v>
      </c>
      <c r="Q25" s="30">
        <v>22006181</v>
      </c>
      <c r="R25" s="30">
        <v>22254723</v>
      </c>
      <c r="S25" s="30">
        <v>23609563</v>
      </c>
      <c r="T25" s="30">
        <f>SUM(T7:T24)-T14-T15</f>
        <v>20371100</v>
      </c>
      <c r="U25" s="30">
        <v>20585740</v>
      </c>
      <c r="V25" s="30">
        <v>19498386</v>
      </c>
      <c r="W25" s="30">
        <v>19675003</v>
      </c>
      <c r="X25" s="30">
        <v>19941157</v>
      </c>
      <c r="Y25" s="30">
        <v>20505829</v>
      </c>
      <c r="Z25" s="30">
        <v>20487302</v>
      </c>
      <c r="AA25" s="30">
        <v>19725837</v>
      </c>
      <c r="AB25" s="30">
        <v>19529063</v>
      </c>
      <c r="AC25" s="30">
        <v>18486997</v>
      </c>
      <c r="AD25" s="30">
        <v>18417845</v>
      </c>
      <c r="AE25" s="30">
        <v>18478937</v>
      </c>
      <c r="AF25" s="30">
        <v>18455780</v>
      </c>
      <c r="AG25" s="30">
        <f>SUM(AG7:AG24)-AG14-AG15</f>
        <v>18251025</v>
      </c>
      <c r="AH25" s="30">
        <v>18397348</v>
      </c>
      <c r="AI25" s="30">
        <v>19554837</v>
      </c>
      <c r="AJ25" s="30">
        <v>19411387</v>
      </c>
      <c r="AK25" s="30">
        <v>19676720</v>
      </c>
      <c r="AL25" s="30">
        <v>19498999</v>
      </c>
      <c r="AM25" s="30">
        <v>19908499</v>
      </c>
      <c r="AN25" s="30">
        <v>20374354</v>
      </c>
      <c r="AO25" s="30">
        <v>20829489</v>
      </c>
      <c r="AP25" s="30">
        <v>21003704</v>
      </c>
      <c r="AQ25" s="30">
        <v>21146877</v>
      </c>
      <c r="AR25" s="30">
        <v>22069014</v>
      </c>
      <c r="AS25" s="30">
        <v>20921772</v>
      </c>
      <c r="AT25" s="30">
        <v>19775570</v>
      </c>
      <c r="AU25" s="30">
        <v>19884123</v>
      </c>
      <c r="AV25" s="30">
        <v>19572032</v>
      </c>
      <c r="AW25" s="30">
        <v>19671909</v>
      </c>
      <c r="AX25" s="30">
        <v>19047162</v>
      </c>
      <c r="AY25" s="30">
        <v>19523990</v>
      </c>
      <c r="AZ25" s="30">
        <v>19334650</v>
      </c>
      <c r="BA25" s="30">
        <v>18417676</v>
      </c>
      <c r="BB25" s="30">
        <v>17998782</v>
      </c>
      <c r="BC25" s="30">
        <v>17626333</v>
      </c>
      <c r="BD25" s="30">
        <v>17683722</v>
      </c>
      <c r="BE25" s="30">
        <v>16866539</v>
      </c>
      <c r="BF25" s="30">
        <v>16421862</v>
      </c>
      <c r="BG25" s="30">
        <v>15995015</v>
      </c>
      <c r="BH25" s="30">
        <v>15728654</v>
      </c>
      <c r="BI25" s="30">
        <v>15637117</v>
      </c>
      <c r="BJ25" s="30">
        <v>16423519</v>
      </c>
      <c r="BK25" s="30">
        <v>15127106</v>
      </c>
      <c r="BL25" s="30">
        <v>15502035</v>
      </c>
      <c r="BM25" s="30">
        <v>15180187</v>
      </c>
      <c r="BN25" s="30">
        <v>14372395</v>
      </c>
      <c r="BO25" s="30">
        <v>13125486</v>
      </c>
      <c r="BP25" s="30">
        <v>13294320</v>
      </c>
    </row>
    <row r="26" spans="2:68">
      <c r="B26" s="1"/>
      <c r="C26" s="1"/>
      <c r="D26" s="1"/>
      <c r="E26" s="1"/>
      <c r="F26" s="1"/>
      <c r="G26" s="92"/>
      <c r="H26" s="1"/>
      <c r="I26" s="1"/>
      <c r="J26" s="31"/>
      <c r="K26" s="1"/>
      <c r="L26" s="1"/>
      <c r="M26" s="1"/>
      <c r="N26" s="1"/>
      <c r="O26" s="1"/>
      <c r="P26" s="1"/>
      <c r="S26" s="1"/>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row>
    <row r="27" spans="2:68">
      <c r="B27" s="11" t="s">
        <v>102</v>
      </c>
      <c r="C27" s="11" t="s">
        <v>101</v>
      </c>
      <c r="D27" s="11"/>
      <c r="E27" s="11"/>
      <c r="F27" s="11"/>
      <c r="G27" s="11"/>
      <c r="H27" s="11"/>
      <c r="I27" s="11"/>
      <c r="J27" s="31"/>
      <c r="K27" s="11"/>
      <c r="L27" s="11"/>
      <c r="M27" s="11"/>
      <c r="N27" s="11"/>
      <c r="O27" s="11"/>
      <c r="P27" s="11"/>
      <c r="Q27" s="11"/>
      <c r="R27" s="11"/>
      <c r="S27" s="11"/>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row>
    <row r="28" spans="2:68" ht="19.5" customHeight="1">
      <c r="B28" s="12" t="s">
        <v>0</v>
      </c>
      <c r="C28" s="12" t="s">
        <v>55</v>
      </c>
      <c r="D28" s="40" t="s">
        <v>787</v>
      </c>
      <c r="E28" s="40" t="s">
        <v>779</v>
      </c>
      <c r="F28" s="12" t="s">
        <v>773</v>
      </c>
      <c r="G28" s="12" t="s">
        <v>760</v>
      </c>
      <c r="H28" s="40" t="s">
        <v>740</v>
      </c>
      <c r="I28" s="40" t="s">
        <v>724</v>
      </c>
      <c r="J28" s="40" t="s">
        <v>717</v>
      </c>
      <c r="K28" s="40" t="s">
        <v>711</v>
      </c>
      <c r="L28" s="40" t="s">
        <v>707</v>
      </c>
      <c r="M28" s="40" t="s">
        <v>700</v>
      </c>
      <c r="N28" s="74" t="str">
        <f>+N6</f>
        <v xml:space="preserve"> 30.09.2023</v>
      </c>
      <c r="O28" s="40" t="s">
        <v>682</v>
      </c>
      <c r="P28" s="40" t="str">
        <f>+P6</f>
        <v xml:space="preserve"> 31.03.2023</v>
      </c>
      <c r="Q28" s="40" t="s">
        <v>659</v>
      </c>
      <c r="R28" s="40" t="str">
        <f>+R6</f>
        <v>30.09.2022</v>
      </c>
      <c r="S28" s="40" t="s">
        <v>647</v>
      </c>
      <c r="T28" s="40" t="s">
        <v>565</v>
      </c>
      <c r="U28" s="40" t="s">
        <v>272</v>
      </c>
      <c r="V28" s="40" t="s">
        <v>270</v>
      </c>
      <c r="W28" s="40" t="s">
        <v>261</v>
      </c>
      <c r="X28" s="40" t="s">
        <v>258</v>
      </c>
      <c r="Y28" s="40" t="s">
        <v>257</v>
      </c>
      <c r="Z28" s="40" t="s">
        <v>254</v>
      </c>
      <c r="AA28" s="40" t="str">
        <f>+AA6</f>
        <v>30.06.2020</v>
      </c>
      <c r="AB28" s="40" t="s">
        <v>249</v>
      </c>
      <c r="AC28" s="40" t="s">
        <v>246</v>
      </c>
      <c r="AD28" s="40" t="s">
        <v>244</v>
      </c>
      <c r="AE28" s="40" t="s">
        <v>242</v>
      </c>
      <c r="AF28" s="40" t="s">
        <v>236</v>
      </c>
      <c r="AG28" s="40" t="s">
        <v>227</v>
      </c>
      <c r="AH28" s="40" t="s">
        <v>223</v>
      </c>
      <c r="AI28" s="40" t="s">
        <v>219</v>
      </c>
      <c r="AJ28" s="40" t="s">
        <v>212</v>
      </c>
      <c r="AK28" s="40" t="s">
        <v>207</v>
      </c>
      <c r="AL28" s="40" t="s">
        <v>205</v>
      </c>
      <c r="AM28" s="40" t="s">
        <v>204</v>
      </c>
      <c r="AN28" s="40" t="s">
        <v>200</v>
      </c>
      <c r="AO28" s="40" t="s">
        <v>197</v>
      </c>
      <c r="AP28" s="40" t="s">
        <v>193</v>
      </c>
      <c r="AQ28" s="40" t="s">
        <v>188</v>
      </c>
      <c r="AR28" s="40" t="s">
        <v>187</v>
      </c>
      <c r="AS28" s="40" t="s">
        <v>184</v>
      </c>
      <c r="AT28" s="40" t="s">
        <v>182</v>
      </c>
      <c r="AU28" s="40" t="s">
        <v>178</v>
      </c>
      <c r="AV28" s="40" t="s">
        <v>177</v>
      </c>
      <c r="AW28" s="40" t="s">
        <v>174</v>
      </c>
      <c r="AX28" s="40" t="s">
        <v>173</v>
      </c>
      <c r="AY28" s="40" t="s">
        <v>169</v>
      </c>
      <c r="AZ28" s="40" t="s">
        <v>168</v>
      </c>
      <c r="BA28" s="40" t="s">
        <v>165</v>
      </c>
      <c r="BB28" s="40" t="s">
        <v>158</v>
      </c>
      <c r="BC28" s="40" t="s">
        <v>153</v>
      </c>
      <c r="BD28" s="40" t="s">
        <v>137</v>
      </c>
      <c r="BE28" s="40" t="s">
        <v>134</v>
      </c>
      <c r="BF28" s="40" t="s">
        <v>77</v>
      </c>
      <c r="BG28" s="40" t="s">
        <v>48</v>
      </c>
      <c r="BH28" s="40" t="s">
        <v>49</v>
      </c>
      <c r="BI28" s="40" t="s">
        <v>28</v>
      </c>
      <c r="BJ28" s="40" t="s">
        <v>50</v>
      </c>
      <c r="BK28" s="40" t="s">
        <v>51</v>
      </c>
      <c r="BL28" s="40" t="s">
        <v>52</v>
      </c>
      <c r="BM28" s="40" t="s">
        <v>13</v>
      </c>
      <c r="BN28" s="40" t="s">
        <v>73</v>
      </c>
      <c r="BO28" s="40" t="s">
        <v>78</v>
      </c>
      <c r="BP28" s="40" t="s">
        <v>79</v>
      </c>
    </row>
    <row r="29" spans="2:68" ht="21">
      <c r="B29" s="6" t="s">
        <v>191</v>
      </c>
      <c r="C29" s="45" t="s">
        <v>206</v>
      </c>
      <c r="D29" s="31">
        <v>196470</v>
      </c>
      <c r="E29" s="31">
        <v>64477</v>
      </c>
      <c r="F29" s="31">
        <v>48311</v>
      </c>
      <c r="G29" s="31">
        <v>165237</v>
      </c>
      <c r="H29" s="28">
        <v>239437</v>
      </c>
      <c r="I29" s="28">
        <v>244519</v>
      </c>
      <c r="J29" s="28">
        <v>281690</v>
      </c>
      <c r="K29" s="28">
        <v>282257</v>
      </c>
      <c r="L29" s="28">
        <v>61696</v>
      </c>
      <c r="M29" s="28">
        <v>75146</v>
      </c>
      <c r="N29" s="28">
        <v>169764</v>
      </c>
      <c r="O29" s="28">
        <v>124833</v>
      </c>
      <c r="P29" s="28">
        <v>129087</v>
      </c>
      <c r="Q29" s="28">
        <v>141143</v>
      </c>
      <c r="R29" s="28">
        <v>388977</v>
      </c>
      <c r="S29" s="28">
        <v>356296</v>
      </c>
      <c r="T29" s="28">
        <v>455683</v>
      </c>
      <c r="U29" s="28">
        <v>420389</v>
      </c>
      <c r="V29" s="28">
        <v>411185</v>
      </c>
      <c r="W29" s="28">
        <v>445210</v>
      </c>
      <c r="X29" s="28">
        <v>582364</v>
      </c>
      <c r="Y29" s="28">
        <v>732743</v>
      </c>
      <c r="Z29" s="28">
        <v>869166</v>
      </c>
      <c r="AA29" s="28">
        <v>726753</v>
      </c>
      <c r="AB29" s="28">
        <v>598618</v>
      </c>
      <c r="AC29" s="28">
        <v>595667</v>
      </c>
      <c r="AD29" s="28">
        <v>577325</v>
      </c>
      <c r="AE29" s="28">
        <v>551783</v>
      </c>
      <c r="AF29" s="28">
        <v>605273</v>
      </c>
      <c r="AG29" s="28">
        <v>571784</v>
      </c>
      <c r="AH29" s="28">
        <v>537396</v>
      </c>
      <c r="AI29" s="28">
        <v>532392</v>
      </c>
      <c r="AJ29" s="28">
        <v>370231</v>
      </c>
      <c r="AK29" s="28">
        <v>479534</v>
      </c>
      <c r="AL29" s="28">
        <v>374209</v>
      </c>
      <c r="AM29" s="28">
        <v>326380</v>
      </c>
      <c r="AN29" s="28">
        <v>241062</v>
      </c>
      <c r="AO29" s="28">
        <v>115764</v>
      </c>
      <c r="AP29" s="28">
        <v>131252</v>
      </c>
      <c r="AQ29" s="28">
        <v>158014</v>
      </c>
      <c r="AR29" s="28">
        <v>252785</v>
      </c>
      <c r="AS29" s="28">
        <v>216409</v>
      </c>
      <c r="AT29" s="28">
        <v>255602</v>
      </c>
      <c r="AU29" s="28">
        <v>365098</v>
      </c>
      <c r="AV29" s="28">
        <v>310039</v>
      </c>
      <c r="AW29" s="28">
        <v>354124</v>
      </c>
      <c r="AX29" s="28">
        <v>384734</v>
      </c>
      <c r="AY29" s="28">
        <v>313333</v>
      </c>
      <c r="AZ29" s="28">
        <v>382594</v>
      </c>
      <c r="BA29" s="28">
        <v>443249</v>
      </c>
      <c r="BB29" s="28">
        <v>542727</v>
      </c>
      <c r="BC29" s="28">
        <v>440529</v>
      </c>
      <c r="BD29" s="28">
        <v>423147</v>
      </c>
      <c r="BE29" s="28">
        <v>465676</v>
      </c>
      <c r="BF29" s="28">
        <v>478285</v>
      </c>
      <c r="BG29" s="28">
        <v>789734</v>
      </c>
      <c r="BH29" s="28">
        <v>827400</v>
      </c>
      <c r="BI29" s="28">
        <v>710426</v>
      </c>
      <c r="BJ29" s="28">
        <v>1665632</v>
      </c>
      <c r="BK29" s="28">
        <v>1262557</v>
      </c>
      <c r="BL29" s="28">
        <v>1001840</v>
      </c>
      <c r="BM29" s="28">
        <v>858956</v>
      </c>
      <c r="BN29" s="28">
        <v>1688579</v>
      </c>
      <c r="BO29" s="28">
        <v>1390142</v>
      </c>
      <c r="BP29" s="28">
        <v>1239079</v>
      </c>
    </row>
    <row r="30" spans="2:68" ht="25.4" customHeight="1">
      <c r="B30" s="6" t="s">
        <v>263</v>
      </c>
      <c r="C30" s="47" t="s">
        <v>264</v>
      </c>
      <c r="D30" s="31">
        <v>62886</v>
      </c>
      <c r="E30" s="31">
        <v>74625</v>
      </c>
      <c r="F30" s="31">
        <v>45401</v>
      </c>
      <c r="G30" s="31">
        <v>38951</v>
      </c>
      <c r="H30" s="28">
        <v>48032</v>
      </c>
      <c r="I30" s="28">
        <v>58175</v>
      </c>
      <c r="J30" s="28">
        <v>59266</v>
      </c>
      <c r="K30" s="28">
        <v>70016</v>
      </c>
      <c r="L30" s="28">
        <v>76139</v>
      </c>
      <c r="M30" s="28">
        <v>79920</v>
      </c>
      <c r="N30" s="28">
        <v>100584</v>
      </c>
      <c r="O30" s="28">
        <v>109749</v>
      </c>
      <c r="P30" s="28">
        <v>126979</v>
      </c>
      <c r="Q30" s="28">
        <v>152977</v>
      </c>
      <c r="R30" s="28">
        <v>187086</v>
      </c>
      <c r="S30" s="28">
        <v>174490</v>
      </c>
      <c r="T30" s="28">
        <v>134880</v>
      </c>
      <c r="U30" s="28">
        <v>99659</v>
      </c>
      <c r="V30" s="28">
        <v>65835</v>
      </c>
      <c r="W30" s="28">
        <v>64325</v>
      </c>
      <c r="X30" s="28">
        <v>77335</v>
      </c>
      <c r="Y30" s="28">
        <v>103316</v>
      </c>
      <c r="Z30" s="31">
        <v>0</v>
      </c>
      <c r="AA30" s="31">
        <v>0</v>
      </c>
      <c r="AB30" s="31">
        <v>0</v>
      </c>
      <c r="AC30" s="31">
        <v>0</v>
      </c>
      <c r="AD30" s="31">
        <v>0</v>
      </c>
      <c r="AE30" s="31">
        <v>0</v>
      </c>
      <c r="AF30" s="31">
        <v>0</v>
      </c>
      <c r="AG30" s="31">
        <v>0</v>
      </c>
      <c r="AH30" s="31">
        <v>0</v>
      </c>
      <c r="AI30" s="31">
        <v>0</v>
      </c>
      <c r="AJ30" s="31">
        <v>0</v>
      </c>
      <c r="AK30" s="31">
        <v>0</v>
      </c>
      <c r="AL30" s="31">
        <v>0</v>
      </c>
      <c r="AM30" s="31">
        <v>0</v>
      </c>
      <c r="AN30" s="31">
        <v>0</v>
      </c>
      <c r="AO30" s="31">
        <v>0</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c r="BO30" s="31">
        <v>0</v>
      </c>
      <c r="BP30" s="31">
        <v>0</v>
      </c>
    </row>
    <row r="31" spans="2:68">
      <c r="B31" s="6" t="s">
        <v>80</v>
      </c>
      <c r="C31" s="45" t="s">
        <v>87</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0</v>
      </c>
      <c r="V31" s="31">
        <v>8021</v>
      </c>
      <c r="W31" s="31">
        <v>17274</v>
      </c>
      <c r="X31" s="31">
        <v>18132</v>
      </c>
      <c r="Y31" s="31">
        <v>24497</v>
      </c>
      <c r="Z31" s="31">
        <v>27240</v>
      </c>
      <c r="AA31" s="31">
        <v>38541</v>
      </c>
      <c r="AB31" s="31">
        <v>33753</v>
      </c>
      <c r="AC31" s="31">
        <v>16869</v>
      </c>
      <c r="AD31" s="31">
        <v>18899</v>
      </c>
      <c r="AE31" s="31">
        <v>29386</v>
      </c>
      <c r="AF31" s="31">
        <v>27395</v>
      </c>
      <c r="AG31" s="31">
        <v>18298</v>
      </c>
      <c r="AH31" s="31">
        <v>14229</v>
      </c>
      <c r="AI31" s="31">
        <v>24659</v>
      </c>
      <c r="AJ31" s="31">
        <v>24631</v>
      </c>
      <c r="AK31" s="31">
        <v>20571</v>
      </c>
      <c r="AL31" s="31">
        <v>20412</v>
      </c>
      <c r="AM31" s="31">
        <v>30947</v>
      </c>
      <c r="AN31" s="31">
        <v>30077</v>
      </c>
      <c r="AO31" s="31">
        <v>27406</v>
      </c>
      <c r="AP31" s="31">
        <v>35226</v>
      </c>
      <c r="AQ31" s="31">
        <v>51496</v>
      </c>
      <c r="AR31" s="31">
        <v>49949</v>
      </c>
      <c r="AS31" s="31">
        <v>37621</v>
      </c>
      <c r="AT31" s="31">
        <v>35425</v>
      </c>
      <c r="AU31" s="31">
        <v>37907</v>
      </c>
      <c r="AV31" s="31">
        <v>46367</v>
      </c>
      <c r="AW31" s="31">
        <v>41504</v>
      </c>
      <c r="AX31" s="31">
        <v>34751</v>
      </c>
      <c r="AY31" s="31">
        <v>34029</v>
      </c>
      <c r="AZ31" s="31">
        <v>21934</v>
      </c>
      <c r="BA31" s="31">
        <v>14872</v>
      </c>
      <c r="BB31" s="31">
        <v>12169</v>
      </c>
      <c r="BC31" s="31">
        <v>19329</v>
      </c>
      <c r="BD31" s="31">
        <v>28270</v>
      </c>
      <c r="BE31" s="31">
        <v>20842</v>
      </c>
      <c r="BF31" s="31">
        <v>6000</v>
      </c>
      <c r="BG31" s="31">
        <v>0</v>
      </c>
      <c r="BH31" s="31">
        <v>0</v>
      </c>
      <c r="BI31" s="31">
        <v>0</v>
      </c>
      <c r="BJ31" s="31">
        <v>0</v>
      </c>
      <c r="BK31" s="31">
        <v>0</v>
      </c>
      <c r="BL31" s="31">
        <v>0</v>
      </c>
      <c r="BM31" s="31">
        <v>0</v>
      </c>
      <c r="BN31" s="31">
        <v>0</v>
      </c>
      <c r="BO31" s="31">
        <v>0</v>
      </c>
      <c r="BP31" s="31">
        <v>0</v>
      </c>
    </row>
    <row r="32" spans="2:68">
      <c r="B32" s="6" t="s">
        <v>22</v>
      </c>
      <c r="C32" s="45" t="s">
        <v>116</v>
      </c>
      <c r="D32" s="31">
        <v>22716435</v>
      </c>
      <c r="E32" s="31">
        <v>21634345</v>
      </c>
      <c r="F32" s="31">
        <v>21064185</v>
      </c>
      <c r="G32" s="31">
        <v>19773919</v>
      </c>
      <c r="H32" s="28">
        <v>19632571</v>
      </c>
      <c r="I32" s="28">
        <v>19100807</v>
      </c>
      <c r="J32" s="28">
        <v>17085066</v>
      </c>
      <c r="K32" s="28">
        <v>17362997</v>
      </c>
      <c r="L32" s="28">
        <v>17573989</v>
      </c>
      <c r="M32" s="28">
        <v>18565197</v>
      </c>
      <c r="N32" s="28">
        <v>18527611</v>
      </c>
      <c r="O32" s="28">
        <v>19006503</v>
      </c>
      <c r="P32" s="28">
        <v>19038529</v>
      </c>
      <c r="Q32" s="28">
        <v>18820809</v>
      </c>
      <c r="R32" s="28">
        <v>18483582</v>
      </c>
      <c r="S32" s="28">
        <v>19979047</v>
      </c>
      <c r="T32" s="28">
        <v>16713974</v>
      </c>
      <c r="U32" s="28">
        <v>17007863</v>
      </c>
      <c r="V32" s="28">
        <v>15942137</v>
      </c>
      <c r="W32" s="28">
        <v>16050198</v>
      </c>
      <c r="X32" s="28">
        <v>16066735</v>
      </c>
      <c r="Y32" s="28">
        <v>16560715</v>
      </c>
      <c r="Z32" s="28">
        <v>16390326</v>
      </c>
      <c r="AA32" s="28">
        <v>15756079</v>
      </c>
      <c r="AB32" s="28">
        <v>15740470</v>
      </c>
      <c r="AC32" s="28">
        <v>14914981</v>
      </c>
      <c r="AD32" s="28">
        <v>14840325</v>
      </c>
      <c r="AE32" s="28">
        <v>14857991</v>
      </c>
      <c r="AF32" s="28">
        <v>14885457</v>
      </c>
      <c r="AG32" s="28">
        <v>14799109</v>
      </c>
      <c r="AH32" s="28">
        <v>14714120</v>
      </c>
      <c r="AI32" s="28">
        <v>16143581</v>
      </c>
      <c r="AJ32" s="28">
        <v>15576802</v>
      </c>
      <c r="AK32" s="28">
        <v>15463833</v>
      </c>
      <c r="AL32" s="28">
        <v>15596776</v>
      </c>
      <c r="AM32" s="28">
        <v>16075937</v>
      </c>
      <c r="AN32" s="28">
        <v>16648980</v>
      </c>
      <c r="AO32" s="28">
        <v>17123578</v>
      </c>
      <c r="AP32" s="28">
        <v>16982866</v>
      </c>
      <c r="AQ32" s="28">
        <v>17527312</v>
      </c>
      <c r="AR32" s="28">
        <v>17222475</v>
      </c>
      <c r="AS32" s="28">
        <v>15968163</v>
      </c>
      <c r="AT32" s="28">
        <v>14467742</v>
      </c>
      <c r="AU32" s="28">
        <v>14433785</v>
      </c>
      <c r="AV32" s="28">
        <v>14118730</v>
      </c>
      <c r="AW32" s="28">
        <v>14228040</v>
      </c>
      <c r="AX32" s="28">
        <v>13392209</v>
      </c>
      <c r="AY32" s="28">
        <v>14237083</v>
      </c>
      <c r="AZ32" s="28">
        <v>14156204</v>
      </c>
      <c r="BA32" s="28">
        <v>13196075</v>
      </c>
      <c r="BB32" s="28">
        <v>12868816</v>
      </c>
      <c r="BC32" s="28">
        <v>12820360</v>
      </c>
      <c r="BD32" s="28">
        <v>12760076</v>
      </c>
      <c r="BE32" s="28">
        <v>11816320</v>
      </c>
      <c r="BF32" s="28">
        <v>11466971</v>
      </c>
      <c r="BG32" s="28">
        <v>11089093</v>
      </c>
      <c r="BH32" s="28">
        <v>11092595</v>
      </c>
      <c r="BI32" s="28">
        <v>11411889</v>
      </c>
      <c r="BJ32" s="28">
        <v>11309385</v>
      </c>
      <c r="BK32" s="28">
        <v>10630219</v>
      </c>
      <c r="BL32" s="28">
        <v>12412544</v>
      </c>
      <c r="BM32" s="28">
        <v>12190579</v>
      </c>
      <c r="BN32" s="28">
        <v>11278665</v>
      </c>
      <c r="BO32" s="28">
        <v>10348660</v>
      </c>
      <c r="BP32" s="28">
        <v>10724568</v>
      </c>
    </row>
    <row r="33" spans="2:68" ht="21">
      <c r="B33" s="6" t="s">
        <v>23</v>
      </c>
      <c r="C33" s="45" t="s">
        <v>114</v>
      </c>
      <c r="D33" s="31">
        <v>203012</v>
      </c>
      <c r="E33" s="31">
        <v>199824</v>
      </c>
      <c r="F33" s="31">
        <v>203582</v>
      </c>
      <c r="G33" s="31">
        <v>102709</v>
      </c>
      <c r="H33" s="31">
        <v>203854</v>
      </c>
      <c r="I33" s="31">
        <v>199762</v>
      </c>
      <c r="J33" s="31">
        <v>0</v>
      </c>
      <c r="K33" s="31">
        <v>0</v>
      </c>
      <c r="L33" s="31">
        <v>0</v>
      </c>
      <c r="M33" s="31">
        <v>0</v>
      </c>
      <c r="N33" s="31">
        <v>0</v>
      </c>
      <c r="O33" s="31">
        <v>0</v>
      </c>
      <c r="P33" s="31">
        <v>0</v>
      </c>
      <c r="Q33" s="31">
        <v>0</v>
      </c>
      <c r="R33" s="31">
        <v>0</v>
      </c>
      <c r="S33" s="31">
        <v>0</v>
      </c>
      <c r="T33" s="31">
        <v>0</v>
      </c>
      <c r="U33" s="31">
        <v>0</v>
      </c>
      <c r="V33" s="31">
        <v>0</v>
      </c>
      <c r="W33" s="31">
        <v>0</v>
      </c>
      <c r="X33" s="31">
        <v>0</v>
      </c>
      <c r="Y33" s="31">
        <v>0</v>
      </c>
      <c r="Z33" s="31">
        <v>0</v>
      </c>
      <c r="AA33" s="31">
        <v>0</v>
      </c>
      <c r="AB33" s="31">
        <v>0</v>
      </c>
      <c r="AC33" s="31">
        <v>0</v>
      </c>
      <c r="AD33" s="31">
        <v>0</v>
      </c>
      <c r="AE33" s="31">
        <v>46590</v>
      </c>
      <c r="AF33" s="31">
        <v>46196</v>
      </c>
      <c r="AG33" s="31">
        <v>46590</v>
      </c>
      <c r="AH33" s="31">
        <v>249123</v>
      </c>
      <c r="AI33" s="31">
        <v>247741</v>
      </c>
      <c r="AJ33" s="31">
        <v>734317</v>
      </c>
      <c r="AK33" s="31">
        <v>829980</v>
      </c>
      <c r="AL33" s="31">
        <v>834644</v>
      </c>
      <c r="AM33" s="31">
        <v>829781</v>
      </c>
      <c r="AN33" s="31">
        <v>834410</v>
      </c>
      <c r="AO33" s="31">
        <v>829735</v>
      </c>
      <c r="AP33" s="31">
        <v>1037397</v>
      </c>
      <c r="AQ33" s="31">
        <v>1041147</v>
      </c>
      <c r="AR33" s="31">
        <v>2171459</v>
      </c>
      <c r="AS33" s="31">
        <v>2318189</v>
      </c>
      <c r="AT33" s="31">
        <v>2509286</v>
      </c>
      <c r="AU33" s="31">
        <v>2519632</v>
      </c>
      <c r="AV33" s="31">
        <v>2514407</v>
      </c>
      <c r="AW33" s="31">
        <v>2594781</v>
      </c>
      <c r="AX33" s="31">
        <v>2751732</v>
      </c>
      <c r="AY33" s="31">
        <v>2738304</v>
      </c>
      <c r="AZ33" s="31">
        <v>2717140</v>
      </c>
      <c r="BA33" s="31">
        <v>2733179</v>
      </c>
      <c r="BB33" s="31">
        <v>2494337</v>
      </c>
      <c r="BC33" s="31">
        <v>2291634</v>
      </c>
      <c r="BD33" s="31">
        <v>2466032</v>
      </c>
      <c r="BE33" s="31">
        <v>2585519</v>
      </c>
      <c r="BF33" s="31">
        <v>2490277</v>
      </c>
      <c r="BG33" s="31">
        <v>2186047</v>
      </c>
      <c r="BH33" s="31">
        <v>2214498</v>
      </c>
      <c r="BI33" s="31">
        <v>1964891</v>
      </c>
      <c r="BJ33" s="31">
        <v>1941659</v>
      </c>
      <c r="BK33" s="31">
        <v>1806040</v>
      </c>
      <c r="BL33" s="31">
        <v>712704</v>
      </c>
      <c r="BM33" s="31">
        <v>703430</v>
      </c>
      <c r="BN33" s="31">
        <v>167</v>
      </c>
      <c r="BO33" s="31">
        <v>189</v>
      </c>
      <c r="BP33" s="31">
        <v>190</v>
      </c>
    </row>
    <row r="34" spans="2:68">
      <c r="B34" s="6" t="s">
        <v>24</v>
      </c>
      <c r="C34" s="45" t="s">
        <v>117</v>
      </c>
      <c r="D34" s="31">
        <v>454449</v>
      </c>
      <c r="E34" s="31">
        <v>463948</v>
      </c>
      <c r="F34" s="31">
        <v>455233</v>
      </c>
      <c r="G34" s="31">
        <v>199871</v>
      </c>
      <c r="H34" s="28">
        <v>100638</v>
      </c>
      <c r="I34" s="28">
        <v>102838</v>
      </c>
      <c r="J34" s="28">
        <v>169269</v>
      </c>
      <c r="K34" s="28">
        <v>445983</v>
      </c>
      <c r="L34" s="28">
        <v>439784</v>
      </c>
      <c r="M34" s="28">
        <v>447184</v>
      </c>
      <c r="N34" s="28">
        <v>440715</v>
      </c>
      <c r="O34" s="28">
        <v>344463</v>
      </c>
      <c r="P34" s="28">
        <v>340088</v>
      </c>
      <c r="Q34" s="28">
        <v>345035</v>
      </c>
      <c r="R34" s="28">
        <v>373296</v>
      </c>
      <c r="S34" s="28">
        <v>372965</v>
      </c>
      <c r="T34" s="28">
        <v>369690</v>
      </c>
      <c r="U34" s="28">
        <v>369107</v>
      </c>
      <c r="V34" s="28">
        <v>368211</v>
      </c>
      <c r="W34" s="28">
        <v>368943</v>
      </c>
      <c r="X34" s="28">
        <v>368142</v>
      </c>
      <c r="Y34" s="28">
        <v>368996</v>
      </c>
      <c r="Z34" s="28">
        <v>368302</v>
      </c>
      <c r="AA34" s="28">
        <v>370458</v>
      </c>
      <c r="AB34" s="28">
        <v>369259</v>
      </c>
      <c r="AC34" s="28">
        <v>370731</v>
      </c>
      <c r="AD34" s="28">
        <v>369264</v>
      </c>
      <c r="AE34" s="28">
        <v>371535</v>
      </c>
      <c r="AF34" s="28">
        <v>369172</v>
      </c>
      <c r="AG34" s="28">
        <v>370672</v>
      </c>
      <c r="AH34" s="28">
        <v>473452</v>
      </c>
      <c r="AI34" s="28">
        <v>474376</v>
      </c>
      <c r="AJ34" s="28">
        <v>595962</v>
      </c>
      <c r="AK34" s="28">
        <v>595692</v>
      </c>
      <c r="AL34" s="28">
        <v>529013</v>
      </c>
      <c r="AM34" s="28">
        <v>493549</v>
      </c>
      <c r="AN34" s="28">
        <v>494441</v>
      </c>
      <c r="AO34" s="28">
        <v>601373</v>
      </c>
      <c r="AP34" s="28">
        <v>600804</v>
      </c>
      <c r="AQ34" s="28">
        <v>600769</v>
      </c>
      <c r="AR34" s="28">
        <v>599648</v>
      </c>
      <c r="AS34" s="28">
        <v>599961</v>
      </c>
      <c r="AT34" s="28">
        <v>565754</v>
      </c>
      <c r="AU34" s="28">
        <v>566378</v>
      </c>
      <c r="AV34" s="28">
        <v>564877</v>
      </c>
      <c r="AW34" s="28">
        <v>566435</v>
      </c>
      <c r="AX34" s="28">
        <v>564940</v>
      </c>
      <c r="AY34" s="28">
        <v>328100</v>
      </c>
      <c r="AZ34" s="28">
        <v>329137</v>
      </c>
      <c r="BA34" s="28">
        <v>327155</v>
      </c>
      <c r="BB34" s="28">
        <v>328728</v>
      </c>
      <c r="BC34" s="28">
        <v>326817</v>
      </c>
      <c r="BD34" s="28">
        <v>329273</v>
      </c>
      <c r="BE34" s="28">
        <v>326714</v>
      </c>
      <c r="BF34" s="28">
        <v>328974</v>
      </c>
      <c r="BG34" s="28">
        <v>326174</v>
      </c>
      <c r="BH34" s="28">
        <v>227203</v>
      </c>
      <c r="BI34" s="28">
        <v>222783</v>
      </c>
      <c r="BJ34" s="28">
        <v>123615</v>
      </c>
      <c r="BK34" s="28">
        <v>121398</v>
      </c>
      <c r="BL34" s="28">
        <v>123345</v>
      </c>
      <c r="BM34" s="28">
        <v>121314</v>
      </c>
      <c r="BN34" s="28">
        <v>123353</v>
      </c>
      <c r="BO34" s="28">
        <v>121286</v>
      </c>
      <c r="BP34" s="28">
        <v>123443</v>
      </c>
    </row>
    <row r="35" spans="2:68">
      <c r="B35" s="6" t="s">
        <v>25</v>
      </c>
      <c r="C35" s="45" t="s">
        <v>62</v>
      </c>
      <c r="D35" s="31">
        <v>336301</v>
      </c>
      <c r="E35" s="31">
        <v>355608</v>
      </c>
      <c r="F35" s="31">
        <v>354620</v>
      </c>
      <c r="G35" s="31">
        <v>357393</v>
      </c>
      <c r="H35" s="28">
        <v>349942</v>
      </c>
      <c r="I35" s="28">
        <v>362978</v>
      </c>
      <c r="J35" s="28">
        <v>344217</v>
      </c>
      <c r="K35" s="28">
        <v>300597</v>
      </c>
      <c r="L35" s="28">
        <v>268721</v>
      </c>
      <c r="M35" s="28">
        <v>256289</v>
      </c>
      <c r="N35" s="28">
        <v>200952</v>
      </c>
      <c r="O35" s="28">
        <v>192535</v>
      </c>
      <c r="P35" s="28">
        <v>156423</v>
      </c>
      <c r="Q35" s="28">
        <v>165458</v>
      </c>
      <c r="R35" s="28">
        <v>503805</v>
      </c>
      <c r="S35" s="28">
        <v>458937</v>
      </c>
      <c r="T35" s="28">
        <v>455136</v>
      </c>
      <c r="U35" s="28">
        <v>450803</v>
      </c>
      <c r="V35" s="28">
        <v>424351</v>
      </c>
      <c r="W35" s="28">
        <v>421595</v>
      </c>
      <c r="X35" s="28">
        <v>419949</v>
      </c>
      <c r="Y35" s="28">
        <v>418534</v>
      </c>
      <c r="Z35" s="28">
        <v>79301</v>
      </c>
      <c r="AA35" s="28">
        <v>77976</v>
      </c>
      <c r="AB35" s="28">
        <v>64387</v>
      </c>
      <c r="AC35" s="28">
        <v>57705</v>
      </c>
      <c r="AD35" s="28">
        <v>35746</v>
      </c>
      <c r="AE35" s="28">
        <v>32754</v>
      </c>
      <c r="AF35" s="28">
        <v>29644</v>
      </c>
      <c r="AG35" s="28">
        <v>35773</v>
      </c>
      <c r="AH35" s="28">
        <v>27458</v>
      </c>
      <c r="AI35" s="28">
        <v>28043</v>
      </c>
      <c r="AJ35" s="28">
        <v>28230</v>
      </c>
      <c r="AK35" s="28">
        <v>17539</v>
      </c>
      <c r="AL35" s="28">
        <v>15052</v>
      </c>
      <c r="AM35" s="28">
        <v>15761</v>
      </c>
      <c r="AN35" s="28">
        <v>11759</v>
      </c>
      <c r="AO35" s="28">
        <v>7043</v>
      </c>
      <c r="AP35" s="28">
        <v>9070</v>
      </c>
      <c r="AQ35" s="28">
        <v>9140</v>
      </c>
      <c r="AR35" s="28">
        <v>9774</v>
      </c>
      <c r="AS35" s="28">
        <v>19261</v>
      </c>
      <c r="AT35" s="28">
        <v>10183</v>
      </c>
      <c r="AU35" s="28">
        <v>10177</v>
      </c>
      <c r="AV35" s="28">
        <v>9321</v>
      </c>
      <c r="AW35" s="28">
        <v>9902</v>
      </c>
      <c r="AX35" s="28">
        <v>9851</v>
      </c>
      <c r="AY35" s="28">
        <v>9121</v>
      </c>
      <c r="AZ35" s="28">
        <v>11079</v>
      </c>
      <c r="BA35" s="28">
        <v>11196</v>
      </c>
      <c r="BB35" s="28">
        <v>15057</v>
      </c>
      <c r="BC35" s="28">
        <v>17545</v>
      </c>
      <c r="BD35" s="28">
        <v>18364</v>
      </c>
      <c r="BE35" s="28">
        <v>20205</v>
      </c>
      <c r="BF35" s="28">
        <v>19560</v>
      </c>
      <c r="BG35" s="28">
        <v>19758</v>
      </c>
      <c r="BH35" s="28">
        <v>18423</v>
      </c>
      <c r="BI35" s="28">
        <v>19698</v>
      </c>
      <c r="BJ35" s="28">
        <v>22139</v>
      </c>
      <c r="BK35" s="28">
        <v>21129</v>
      </c>
      <c r="BL35" s="28">
        <v>20323</v>
      </c>
      <c r="BM35" s="28">
        <v>20028</v>
      </c>
      <c r="BN35" s="28">
        <v>19396</v>
      </c>
      <c r="BO35" s="28">
        <v>17515</v>
      </c>
      <c r="BP35" s="28">
        <v>19157</v>
      </c>
    </row>
    <row r="36" spans="2:68" ht="20.5" customHeight="1">
      <c r="B36" s="6" t="s">
        <v>81</v>
      </c>
      <c r="C36" s="45" t="s">
        <v>115</v>
      </c>
      <c r="D36" s="31">
        <v>456</v>
      </c>
      <c r="E36" s="31">
        <v>8498</v>
      </c>
      <c r="F36" s="31">
        <v>489</v>
      </c>
      <c r="G36" s="31">
        <v>11085</v>
      </c>
      <c r="H36" s="28">
        <v>1182</v>
      </c>
      <c r="I36" s="28">
        <v>14744</v>
      </c>
      <c r="J36" s="28">
        <v>1334</v>
      </c>
      <c r="K36" s="28">
        <v>1842</v>
      </c>
      <c r="L36" s="28">
        <v>2493</v>
      </c>
      <c r="M36" s="28">
        <v>3260</v>
      </c>
      <c r="N36" s="28">
        <v>2188</v>
      </c>
      <c r="O36" s="28">
        <v>12821</v>
      </c>
      <c r="P36" s="28">
        <v>5669</v>
      </c>
      <c r="Q36" s="28">
        <v>449</v>
      </c>
      <c r="R36" s="28">
        <v>1035</v>
      </c>
      <c r="S36" s="28">
        <v>13121</v>
      </c>
      <c r="T36" s="28">
        <v>8150</v>
      </c>
      <c r="U36" s="28">
        <v>8810</v>
      </c>
      <c r="V36" s="28">
        <v>4542</v>
      </c>
      <c r="W36" s="28">
        <v>2213</v>
      </c>
      <c r="X36" s="28">
        <v>1561</v>
      </c>
      <c r="Y36" s="28">
        <v>1103</v>
      </c>
      <c r="Z36" s="28">
        <v>3638</v>
      </c>
      <c r="AA36" s="28">
        <v>7198</v>
      </c>
      <c r="AB36" s="28">
        <v>5827</v>
      </c>
      <c r="AC36" s="28">
        <v>9795</v>
      </c>
      <c r="AD36" s="28">
        <v>7690</v>
      </c>
      <c r="AE36" s="28">
        <v>1671</v>
      </c>
      <c r="AF36" s="28">
        <v>2865</v>
      </c>
      <c r="AG36" s="28">
        <v>4972</v>
      </c>
      <c r="AH36" s="28">
        <v>1220</v>
      </c>
      <c r="AI36" s="28">
        <v>722</v>
      </c>
      <c r="AJ36" s="28">
        <v>958</v>
      </c>
      <c r="AK36" s="28">
        <v>1765</v>
      </c>
      <c r="AL36" s="28">
        <v>3899</v>
      </c>
      <c r="AM36" s="28">
        <v>6163</v>
      </c>
      <c r="AN36" s="28">
        <v>3263</v>
      </c>
      <c r="AO36" s="28">
        <v>265</v>
      </c>
      <c r="AP36" s="28">
        <v>13</v>
      </c>
      <c r="AQ36" s="28">
        <v>0</v>
      </c>
      <c r="AR36" s="28">
        <v>190</v>
      </c>
      <c r="AS36" s="28">
        <v>397</v>
      </c>
      <c r="AT36" s="28">
        <v>514</v>
      </c>
      <c r="AU36" s="28">
        <v>269</v>
      </c>
      <c r="AV36" s="28">
        <v>701</v>
      </c>
      <c r="AW36" s="28">
        <v>7652</v>
      </c>
      <c r="AX36" s="28">
        <v>3770</v>
      </c>
      <c r="AY36" s="28">
        <v>1215</v>
      </c>
      <c r="AZ36" s="28">
        <v>1860</v>
      </c>
      <c r="BA36" s="28">
        <v>3135</v>
      </c>
      <c r="BB36" s="28">
        <v>2301</v>
      </c>
      <c r="BC36" s="28">
        <v>1713</v>
      </c>
      <c r="BD36" s="28">
        <v>1179</v>
      </c>
      <c r="BE36" s="28">
        <v>872</v>
      </c>
      <c r="BF36" s="28">
        <v>146</v>
      </c>
      <c r="BG36" s="28">
        <v>90</v>
      </c>
      <c r="BH36" s="28">
        <v>8447</v>
      </c>
      <c r="BI36" s="28">
        <v>10552</v>
      </c>
      <c r="BJ36" s="28">
        <v>4331</v>
      </c>
      <c r="BK36" s="28">
        <v>375</v>
      </c>
      <c r="BL36" s="28">
        <v>0</v>
      </c>
      <c r="BM36" s="28">
        <v>7390</v>
      </c>
      <c r="BN36" s="28">
        <v>4993</v>
      </c>
      <c r="BO36" s="28">
        <v>2529</v>
      </c>
      <c r="BP36" s="28">
        <v>30</v>
      </c>
    </row>
    <row r="37" spans="2:68" ht="16" customHeight="1">
      <c r="B37" s="6" t="s">
        <v>250</v>
      </c>
      <c r="C37" s="45" t="s">
        <v>240</v>
      </c>
      <c r="D37" s="31">
        <v>31010</v>
      </c>
      <c r="E37" s="31">
        <v>36366</v>
      </c>
      <c r="F37" s="31">
        <v>41617</v>
      </c>
      <c r="G37" s="31">
        <v>47154</v>
      </c>
      <c r="H37" s="31">
        <v>40890</v>
      </c>
      <c r="I37" s="31">
        <v>45351</v>
      </c>
      <c r="J37" s="31">
        <v>49170</v>
      </c>
      <c r="K37" s="31">
        <v>54066</v>
      </c>
      <c r="L37" s="31">
        <v>49663</v>
      </c>
      <c r="M37" s="31">
        <v>53253</v>
      </c>
      <c r="N37" s="31">
        <v>54341</v>
      </c>
      <c r="O37" s="31">
        <v>59570</v>
      </c>
      <c r="P37" s="31">
        <v>63237</v>
      </c>
      <c r="Q37" s="31">
        <v>67928</v>
      </c>
      <c r="R37" s="31">
        <v>69298</v>
      </c>
      <c r="S37" s="31">
        <v>72747</v>
      </c>
      <c r="T37" s="31">
        <v>76897</v>
      </c>
      <c r="U37" s="31">
        <v>81170</v>
      </c>
      <c r="V37" s="31">
        <v>77740</v>
      </c>
      <c r="W37" s="31">
        <v>81596</v>
      </c>
      <c r="X37" s="31">
        <v>77443</v>
      </c>
      <c r="Y37" s="31">
        <v>71229</v>
      </c>
      <c r="Z37" s="31">
        <v>73593</v>
      </c>
      <c r="AA37" s="31">
        <v>77321</v>
      </c>
      <c r="AB37" s="31">
        <v>80889</v>
      </c>
      <c r="AC37" s="31">
        <v>83349</v>
      </c>
      <c r="AD37" s="31">
        <v>84771</v>
      </c>
      <c r="AE37" s="31">
        <v>87662</v>
      </c>
      <c r="AF37" s="31">
        <v>70000</v>
      </c>
      <c r="AG37" s="31">
        <v>0</v>
      </c>
      <c r="AH37" s="31">
        <v>0</v>
      </c>
      <c r="AI37" s="31">
        <v>0</v>
      </c>
      <c r="AJ37" s="31">
        <v>0</v>
      </c>
      <c r="AK37" s="31">
        <v>0</v>
      </c>
      <c r="AL37" s="31">
        <v>0</v>
      </c>
      <c r="AM37" s="31">
        <v>0</v>
      </c>
      <c r="AN37" s="31">
        <v>0</v>
      </c>
      <c r="AO37" s="31">
        <v>0</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31">
        <v>0</v>
      </c>
      <c r="BM37" s="31">
        <v>0</v>
      </c>
      <c r="BN37" s="31">
        <v>0</v>
      </c>
      <c r="BO37" s="31">
        <v>0</v>
      </c>
      <c r="BP37" s="31">
        <v>0</v>
      </c>
    </row>
    <row r="38" spans="2:68">
      <c r="B38" s="6" t="s">
        <v>26</v>
      </c>
      <c r="C38" s="45" t="s">
        <v>63</v>
      </c>
      <c r="D38" s="31">
        <v>477065</v>
      </c>
      <c r="E38" s="31">
        <v>442282</v>
      </c>
      <c r="F38" s="31">
        <v>394500</v>
      </c>
      <c r="G38" s="31">
        <v>445705</v>
      </c>
      <c r="H38" s="28">
        <v>487864</v>
      </c>
      <c r="I38" s="28">
        <v>359735</v>
      </c>
      <c r="J38" s="28">
        <v>343170</v>
      </c>
      <c r="K38" s="28">
        <v>315125</v>
      </c>
      <c r="L38" s="28">
        <v>340350</v>
      </c>
      <c r="M38" s="28">
        <v>403582</v>
      </c>
      <c r="N38" s="28">
        <v>381744</v>
      </c>
      <c r="O38" s="28">
        <v>351303</v>
      </c>
      <c r="P38" s="28">
        <v>343222</v>
      </c>
      <c r="Q38" s="28">
        <v>348244</v>
      </c>
      <c r="R38" s="28">
        <v>321411</v>
      </c>
      <c r="S38" s="28">
        <v>293300</v>
      </c>
      <c r="T38" s="28">
        <v>308359</v>
      </c>
      <c r="U38" s="28">
        <v>282144</v>
      </c>
      <c r="V38" s="28">
        <v>276055</v>
      </c>
      <c r="W38" s="28">
        <v>318683</v>
      </c>
      <c r="X38" s="28">
        <v>414359</v>
      </c>
      <c r="Y38" s="28">
        <v>311526</v>
      </c>
      <c r="Z38" s="28">
        <v>306894</v>
      </c>
      <c r="AA38" s="28">
        <v>295528</v>
      </c>
      <c r="AB38" s="28">
        <v>293844</v>
      </c>
      <c r="AC38" s="28">
        <v>187044</v>
      </c>
      <c r="AD38" s="28">
        <v>205824</v>
      </c>
      <c r="AE38" s="28">
        <v>266912</v>
      </c>
      <c r="AF38" s="28">
        <v>215460</v>
      </c>
      <c r="AG38" s="28">
        <v>211925</v>
      </c>
      <c r="AH38" s="28">
        <v>190000</v>
      </c>
      <c r="AI38" s="28">
        <v>217520</v>
      </c>
      <c r="AJ38" s="28">
        <v>206862</v>
      </c>
      <c r="AK38" s="28">
        <v>339135</v>
      </c>
      <c r="AL38" s="28">
        <f>186147-1</f>
        <v>186146</v>
      </c>
      <c r="AM38" s="28">
        <f>198300-1-1</f>
        <v>198298</v>
      </c>
      <c r="AN38" s="28">
        <v>213315</v>
      </c>
      <c r="AO38" s="28">
        <v>220054</v>
      </c>
      <c r="AP38" s="28">
        <v>227621</v>
      </c>
      <c r="AQ38" s="28">
        <v>125023</v>
      </c>
      <c r="AR38" s="28">
        <v>155239</v>
      </c>
      <c r="AS38" s="28">
        <v>140924</v>
      </c>
      <c r="AT38" s="28">
        <v>205828</v>
      </c>
      <c r="AU38" s="28">
        <v>181246</v>
      </c>
      <c r="AV38" s="28">
        <v>153121</v>
      </c>
      <c r="AW38" s="28">
        <v>127613</v>
      </c>
      <c r="AX38" s="28">
        <v>175405</v>
      </c>
      <c r="AY38" s="28">
        <v>201252</v>
      </c>
      <c r="AZ38" s="28">
        <v>138216</v>
      </c>
      <c r="BA38" s="28">
        <v>125304</v>
      </c>
      <c r="BB38" s="28">
        <v>188573</v>
      </c>
      <c r="BC38" s="28">
        <v>171182</v>
      </c>
      <c r="BD38" s="28">
        <v>129192</v>
      </c>
      <c r="BE38" s="28">
        <v>119334</v>
      </c>
      <c r="BF38" s="28">
        <v>154830</v>
      </c>
      <c r="BG38" s="28">
        <v>138569</v>
      </c>
      <c r="BH38" s="28">
        <v>131927</v>
      </c>
      <c r="BI38" s="28">
        <v>114728</v>
      </c>
      <c r="BJ38" s="28">
        <v>159159</v>
      </c>
      <c r="BK38" s="28">
        <v>106699</v>
      </c>
      <c r="BL38" s="28">
        <v>133453</v>
      </c>
      <c r="BM38" s="28">
        <v>118498</v>
      </c>
      <c r="BN38" s="28">
        <v>154282</v>
      </c>
      <c r="BO38" s="28">
        <v>107979</v>
      </c>
      <c r="BP38" s="28">
        <v>212303</v>
      </c>
    </row>
    <row r="39" spans="2:68">
      <c r="B39" s="6" t="s">
        <v>54</v>
      </c>
      <c r="C39" s="45" t="s">
        <v>64</v>
      </c>
      <c r="D39" s="31">
        <v>2370954</v>
      </c>
      <c r="E39" s="31">
        <v>2440016</v>
      </c>
      <c r="F39" s="31">
        <v>2335813</v>
      </c>
      <c r="G39" s="31">
        <v>2338646</v>
      </c>
      <c r="H39" s="28">
        <v>2260732</v>
      </c>
      <c r="I39" s="28">
        <v>2229586</v>
      </c>
      <c r="J39" s="28">
        <v>2216447</v>
      </c>
      <c r="K39" s="28">
        <v>2195693</v>
      </c>
      <c r="L39" s="28">
        <v>2189775</v>
      </c>
      <c r="M39" s="28">
        <v>2148620</v>
      </c>
      <c r="N39" s="28">
        <v>2120179</v>
      </c>
      <c r="O39" s="28">
        <v>2073575</v>
      </c>
      <c r="P39" s="28">
        <v>2056487</v>
      </c>
      <c r="Q39" s="28">
        <v>1964138</v>
      </c>
      <c r="R39" s="28">
        <v>1926233</v>
      </c>
      <c r="S39" s="28">
        <v>1888660</v>
      </c>
      <c r="T39" s="28">
        <v>1848331</v>
      </c>
      <c r="U39" s="28">
        <v>1865795</v>
      </c>
      <c r="V39" s="28">
        <v>1920309</v>
      </c>
      <c r="W39" s="28">
        <v>1904966</v>
      </c>
      <c r="X39" s="28">
        <v>1915137</v>
      </c>
      <c r="Y39" s="28">
        <v>1913170</v>
      </c>
      <c r="Z39" s="28">
        <v>2265818</v>
      </c>
      <c r="AA39" s="28">
        <v>2258382</v>
      </c>
      <c r="AB39" s="28">
        <v>2217967</v>
      </c>
      <c r="AC39" s="28">
        <v>2199930</v>
      </c>
      <c r="AD39" s="28">
        <v>2196871</v>
      </c>
      <c r="AE39" s="28">
        <v>2172566</v>
      </c>
      <c r="AF39" s="28">
        <v>2141627</v>
      </c>
      <c r="AG39" s="28">
        <v>2137566</v>
      </c>
      <c r="AH39" s="28">
        <v>2136985</v>
      </c>
      <c r="AI39" s="28">
        <v>1816906</v>
      </c>
      <c r="AJ39" s="28">
        <v>1809680</v>
      </c>
      <c r="AK39" s="28">
        <v>1860433</v>
      </c>
      <c r="AL39" s="28">
        <v>1865050</v>
      </c>
      <c r="AM39" s="28">
        <v>1842989</v>
      </c>
      <c r="AN39" s="28">
        <v>1812593</v>
      </c>
      <c r="AO39" s="28">
        <v>1781889</v>
      </c>
      <c r="AP39" s="28">
        <v>1852637</v>
      </c>
      <c r="AQ39" s="28">
        <v>1443345</v>
      </c>
      <c r="AR39" s="28">
        <v>1451134</v>
      </c>
      <c r="AS39" s="28">
        <v>1468556</v>
      </c>
      <c r="AT39" s="28">
        <v>1524999</v>
      </c>
      <c r="AU39" s="28">
        <v>1520239</v>
      </c>
      <c r="AV39" s="28">
        <v>1561494</v>
      </c>
      <c r="AW39" s="28">
        <v>1547768</v>
      </c>
      <c r="AX39" s="28">
        <v>1547509</v>
      </c>
      <c r="AY39" s="28">
        <v>1519812</v>
      </c>
      <c r="AZ39" s="28">
        <v>1493361</v>
      </c>
      <c r="BA39" s="28">
        <v>1478110</v>
      </c>
      <c r="BB39" s="28">
        <v>1452343</v>
      </c>
      <c r="BC39" s="28">
        <v>1457432</v>
      </c>
      <c r="BD39" s="28">
        <v>1451074</v>
      </c>
      <c r="BE39" s="28">
        <v>1441859</v>
      </c>
      <c r="BF39" s="28">
        <v>1437564</v>
      </c>
      <c r="BG39" s="28">
        <v>1421222</v>
      </c>
      <c r="BH39" s="28">
        <v>1190372</v>
      </c>
      <c r="BI39" s="28">
        <v>1161655</v>
      </c>
      <c r="BJ39" s="28">
        <v>1149159</v>
      </c>
      <c r="BK39" s="28">
        <v>1113858</v>
      </c>
      <c r="BL39" s="28">
        <v>1088078</v>
      </c>
      <c r="BM39" s="28">
        <v>1083108</v>
      </c>
      <c r="BN39" s="28">
        <v>1077310</v>
      </c>
      <c r="BO39" s="28">
        <v>1050705</v>
      </c>
      <c r="BP39" s="28">
        <v>949774</v>
      </c>
    </row>
    <row r="40" spans="2:68">
      <c r="B40" s="29" t="s">
        <v>27</v>
      </c>
      <c r="C40" s="48" t="s">
        <v>65</v>
      </c>
      <c r="D40" s="30">
        <v>26849038</v>
      </c>
      <c r="E40" s="30">
        <v>25719989</v>
      </c>
      <c r="F40" s="30">
        <v>24943751</v>
      </c>
      <c r="G40" s="30">
        <v>23480670</v>
      </c>
      <c r="H40" s="30">
        <v>23365142</v>
      </c>
      <c r="I40" s="30">
        <f>SUM(I29:I39)</f>
        <v>22718495</v>
      </c>
      <c r="J40" s="30">
        <v>20549629</v>
      </c>
      <c r="K40" s="30">
        <v>21028576</v>
      </c>
      <c r="L40" s="30">
        <v>21002610</v>
      </c>
      <c r="M40" s="30">
        <v>22032451</v>
      </c>
      <c r="N40" s="30">
        <v>21998078</v>
      </c>
      <c r="O40" s="30">
        <v>22275352</v>
      </c>
      <c r="P40" s="30">
        <v>22259721</v>
      </c>
      <c r="Q40" s="30">
        <v>22006181</v>
      </c>
      <c r="R40" s="30">
        <v>22254723</v>
      </c>
      <c r="S40" s="30">
        <v>23609563</v>
      </c>
      <c r="T40" s="30">
        <f>SUM(T29:T39)</f>
        <v>20371100</v>
      </c>
      <c r="U40" s="30">
        <v>20585740</v>
      </c>
      <c r="V40" s="30">
        <v>19498386</v>
      </c>
      <c r="W40" s="30">
        <v>19675003</v>
      </c>
      <c r="X40" s="30">
        <v>19941157</v>
      </c>
      <c r="Y40" s="30">
        <v>20505829</v>
      </c>
      <c r="Z40" s="30">
        <v>20487302</v>
      </c>
      <c r="AA40" s="30">
        <v>19725837</v>
      </c>
      <c r="AB40" s="30">
        <v>19529063</v>
      </c>
      <c r="AC40" s="30">
        <v>18486997</v>
      </c>
      <c r="AD40" s="30">
        <v>18417845</v>
      </c>
      <c r="AE40" s="30">
        <v>18478937</v>
      </c>
      <c r="AF40" s="30">
        <v>18455780</v>
      </c>
      <c r="AG40" s="30">
        <v>18251025</v>
      </c>
      <c r="AH40" s="30">
        <v>18397348</v>
      </c>
      <c r="AI40" s="30">
        <v>19554837</v>
      </c>
      <c r="AJ40" s="30">
        <v>19411387</v>
      </c>
      <c r="AK40" s="30">
        <v>19676720</v>
      </c>
      <c r="AL40" s="30">
        <v>19498999</v>
      </c>
      <c r="AM40" s="30">
        <v>19908499</v>
      </c>
      <c r="AN40" s="30">
        <v>20374354</v>
      </c>
      <c r="AO40" s="30">
        <v>20829489</v>
      </c>
      <c r="AP40" s="30">
        <v>21003704</v>
      </c>
      <c r="AQ40" s="30">
        <v>21146877</v>
      </c>
      <c r="AR40" s="30">
        <v>22069014</v>
      </c>
      <c r="AS40" s="30">
        <v>20921772</v>
      </c>
      <c r="AT40" s="30">
        <v>19775570</v>
      </c>
      <c r="AU40" s="30">
        <v>19884123</v>
      </c>
      <c r="AV40" s="30">
        <v>19572032</v>
      </c>
      <c r="AW40" s="30">
        <v>19671909</v>
      </c>
      <c r="AX40" s="30">
        <v>19047162</v>
      </c>
      <c r="AY40" s="30">
        <v>19523990</v>
      </c>
      <c r="AZ40" s="30">
        <v>19334650</v>
      </c>
      <c r="BA40" s="30">
        <v>18417676</v>
      </c>
      <c r="BB40" s="30">
        <v>17998782</v>
      </c>
      <c r="BC40" s="30">
        <v>17626333</v>
      </c>
      <c r="BD40" s="30">
        <v>17683722</v>
      </c>
      <c r="BE40" s="30">
        <v>16866539</v>
      </c>
      <c r="BF40" s="30">
        <v>16421862</v>
      </c>
      <c r="BG40" s="30">
        <v>15995015</v>
      </c>
      <c r="BH40" s="30">
        <v>15728654</v>
      </c>
      <c r="BI40" s="30">
        <v>15637117</v>
      </c>
      <c r="BJ40" s="30">
        <v>16423519</v>
      </c>
      <c r="BK40" s="30">
        <v>15127106</v>
      </c>
      <c r="BL40" s="30">
        <v>15502035</v>
      </c>
      <c r="BM40" s="30">
        <v>15180187</v>
      </c>
      <c r="BN40" s="30">
        <v>14372395</v>
      </c>
      <c r="BO40" s="30">
        <v>13125486</v>
      </c>
      <c r="BP40" s="30">
        <v>13294320</v>
      </c>
    </row>
    <row r="42" spans="2:68">
      <c r="I42" s="38"/>
    </row>
  </sheetData>
  <phoneticPr fontId="31" type="noConversion"/>
  <hyperlinks>
    <hyperlink ref="B1" location="'Spis treści'!A1" display="Powrót do spisu treści" xr:uid="{00000000-0004-0000-0400-000000000000}"/>
    <hyperlink ref="C1" location="'Spis treści'!A1" display="Back to table of contents" xr:uid="{00000000-0004-0000-04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G52"/>
  <sheetViews>
    <sheetView showGridLines="0" zoomScaleNormal="100" workbookViewId="0">
      <pane xSplit="1" topLeftCell="B1" activePane="topRight" state="frozen"/>
      <selection activeCell="D36" sqref="D36"/>
      <selection pane="topRight" activeCell="C16" sqref="C16:C26"/>
    </sheetView>
  </sheetViews>
  <sheetFormatPr defaultRowHeight="12.5"/>
  <cols>
    <col min="1" max="1" width="40.54296875" customWidth="1"/>
    <col min="2" max="3" width="30.1796875" customWidth="1"/>
    <col min="4" max="23" width="15.54296875" customWidth="1"/>
    <col min="24" max="25" width="10.54296875" customWidth="1"/>
    <col min="26" max="28" width="16.1796875" customWidth="1"/>
    <col min="29" max="29" width="16" customWidth="1"/>
    <col min="30" max="30" width="13.54296875" customWidth="1"/>
    <col min="31" max="31" width="12" customWidth="1"/>
  </cols>
  <sheetData>
    <row r="1" spans="1:33">
      <c r="A1" s="2" t="s">
        <v>94</v>
      </c>
      <c r="B1" s="2" t="s">
        <v>95</v>
      </c>
      <c r="C1" s="2"/>
      <c r="D1" s="2"/>
      <c r="E1" s="2"/>
      <c r="F1" s="2"/>
      <c r="G1" s="2"/>
      <c r="H1" s="2"/>
      <c r="I1" s="2"/>
      <c r="J1" s="2"/>
      <c r="K1" s="2"/>
      <c r="L1" s="78"/>
      <c r="M1" s="2"/>
      <c r="N1" s="2"/>
      <c r="O1" s="2"/>
      <c r="P1" s="2"/>
      <c r="Q1" s="2"/>
      <c r="R1" s="2"/>
      <c r="S1" s="2"/>
      <c r="T1" s="2"/>
    </row>
    <row r="2" spans="1:33">
      <c r="L2" s="78"/>
    </row>
    <row r="3" spans="1:33" ht="14">
      <c r="A3" s="24" t="s">
        <v>273</v>
      </c>
      <c r="B3" s="11"/>
      <c r="C3" s="11"/>
      <c r="D3" s="11"/>
      <c r="E3" s="11"/>
      <c r="F3" s="11"/>
      <c r="G3" s="11"/>
      <c r="H3" s="11"/>
      <c r="I3" s="11"/>
      <c r="J3" s="11"/>
      <c r="K3" s="11"/>
      <c r="L3" s="78"/>
      <c r="M3" s="11"/>
      <c r="N3" s="11"/>
      <c r="O3" s="11"/>
      <c r="P3" s="11"/>
      <c r="Q3" s="11"/>
      <c r="R3" s="11"/>
      <c r="S3" s="11"/>
      <c r="T3" s="11"/>
    </row>
    <row r="4" spans="1:33">
      <c r="A4" s="4" t="s">
        <v>33</v>
      </c>
      <c r="B4" s="2"/>
      <c r="C4" s="2"/>
      <c r="D4" s="2"/>
      <c r="E4" s="2"/>
      <c r="F4" s="2"/>
      <c r="G4" s="2"/>
      <c r="H4" s="2"/>
      <c r="I4" s="2"/>
      <c r="J4" s="2"/>
      <c r="K4" s="2"/>
      <c r="L4" s="78"/>
      <c r="M4" s="2"/>
      <c r="N4" s="2"/>
      <c r="O4" s="2"/>
      <c r="P4" s="2"/>
      <c r="Q4" s="2"/>
      <c r="R4" s="2"/>
      <c r="S4" s="2"/>
      <c r="T4" s="2"/>
    </row>
    <row r="5" spans="1:33" ht="14.5">
      <c r="A5" s="25"/>
      <c r="I5" s="38"/>
      <c r="J5" s="38"/>
      <c r="L5" s="78"/>
      <c r="N5" s="38"/>
    </row>
    <row r="6" spans="1:33">
      <c r="A6" s="11" t="s">
        <v>102</v>
      </c>
      <c r="B6" s="11" t="s">
        <v>101</v>
      </c>
      <c r="C6" s="11"/>
      <c r="D6" s="11"/>
      <c r="E6" s="11"/>
      <c r="F6" s="11"/>
      <c r="G6" s="11"/>
      <c r="H6" s="11"/>
      <c r="I6" s="11"/>
      <c r="J6" s="79"/>
      <c r="K6" s="11"/>
      <c r="L6" s="11"/>
      <c r="M6" s="11"/>
      <c r="N6" s="11"/>
      <c r="O6" s="11"/>
      <c r="P6" s="11"/>
      <c r="Q6" s="11"/>
      <c r="R6" s="11"/>
      <c r="S6" s="11"/>
      <c r="T6" s="11"/>
    </row>
    <row r="7" spans="1:33">
      <c r="A7" s="42" t="s">
        <v>0</v>
      </c>
      <c r="B7" s="12" t="s">
        <v>55</v>
      </c>
      <c r="C7" s="43" t="s">
        <v>788</v>
      </c>
      <c r="D7" s="43" t="s">
        <v>780</v>
      </c>
      <c r="E7" s="43" t="s">
        <v>774</v>
      </c>
      <c r="F7" s="43" t="s">
        <v>775</v>
      </c>
      <c r="G7" s="43" t="s">
        <v>741</v>
      </c>
      <c r="H7" s="43" t="s">
        <v>729</v>
      </c>
      <c r="I7" s="43" t="s">
        <v>718</v>
      </c>
      <c r="J7" s="43" t="s">
        <v>712</v>
      </c>
      <c r="K7" s="43" t="s">
        <v>708</v>
      </c>
      <c r="L7" s="43" t="s">
        <v>701</v>
      </c>
      <c r="M7" s="43" t="s">
        <v>689</v>
      </c>
      <c r="N7" s="43" t="s">
        <v>683</v>
      </c>
      <c r="O7" s="43" t="s">
        <v>676</v>
      </c>
      <c r="P7" s="43" t="s">
        <v>661</v>
      </c>
      <c r="Q7" s="43" t="s">
        <v>653</v>
      </c>
      <c r="R7" s="43" t="s">
        <v>648</v>
      </c>
      <c r="S7" s="43" t="s">
        <v>539</v>
      </c>
      <c r="T7" s="43" t="s">
        <v>289</v>
      </c>
      <c r="U7" s="43" t="s">
        <v>288</v>
      </c>
      <c r="V7" s="43" t="s">
        <v>304</v>
      </c>
      <c r="W7" s="43" t="s">
        <v>567</v>
      </c>
      <c r="Y7" s="43" t="s">
        <v>781</v>
      </c>
      <c r="Z7" s="43" t="s">
        <v>723</v>
      </c>
      <c r="AA7" s="43" t="s">
        <v>702</v>
      </c>
      <c r="AB7" s="43" t="s">
        <v>660</v>
      </c>
      <c r="AC7" s="43" t="s">
        <v>385</v>
      </c>
      <c r="AD7" s="43" t="s">
        <v>549</v>
      </c>
      <c r="AE7" s="43" t="s">
        <v>247</v>
      </c>
      <c r="AF7" s="43" t="s">
        <v>550</v>
      </c>
    </row>
    <row r="8" spans="1:33" ht="21">
      <c r="A8" s="6" t="s">
        <v>287</v>
      </c>
      <c r="B8" s="49" t="s">
        <v>386</v>
      </c>
      <c r="C8" s="52">
        <v>329531</v>
      </c>
      <c r="D8" s="52">
        <v>358715</v>
      </c>
      <c r="E8" s="52">
        <v>367514</v>
      </c>
      <c r="F8" s="52">
        <v>370156</v>
      </c>
      <c r="G8" s="52">
        <v>370639</v>
      </c>
      <c r="H8" s="52">
        <v>369247</v>
      </c>
      <c r="I8" s="52">
        <v>361876</v>
      </c>
      <c r="J8" s="52">
        <v>350562</v>
      </c>
      <c r="K8" s="52">
        <v>363369</v>
      </c>
      <c r="L8" s="52">
        <v>378700</v>
      </c>
      <c r="M8" s="28">
        <v>408944</v>
      </c>
      <c r="N8" s="28">
        <v>414087</v>
      </c>
      <c r="O8" s="52">
        <v>396969</v>
      </c>
      <c r="P8" s="52">
        <f t="shared" ref="P8:P27" si="0">+AB8-Q8-R8-S8</f>
        <v>431373</v>
      </c>
      <c r="Q8" s="52">
        <v>331412</v>
      </c>
      <c r="R8" s="52">
        <v>272894</v>
      </c>
      <c r="S8" s="52">
        <f>SUM(S9:S14)</f>
        <v>170199</v>
      </c>
      <c r="T8" s="52">
        <v>125485</v>
      </c>
      <c r="U8" s="52">
        <v>100754</v>
      </c>
      <c r="V8" s="52">
        <v>103475</v>
      </c>
      <c r="W8" s="52">
        <f>SUM(W9:W14)</f>
        <v>102516</v>
      </c>
      <c r="X8" s="63"/>
      <c r="Y8" s="52">
        <v>1467024</v>
      </c>
      <c r="Z8" s="52">
        <v>1445054</v>
      </c>
      <c r="AA8" s="52">
        <v>1598700</v>
      </c>
      <c r="AB8" s="52">
        <v>1205878</v>
      </c>
      <c r="AC8" s="52">
        <v>432230</v>
      </c>
      <c r="AD8" s="52">
        <f>SUM(AD9:AD14)</f>
        <v>518582</v>
      </c>
      <c r="AE8" s="52">
        <v>627590</v>
      </c>
      <c r="AF8" s="52">
        <v>628304</v>
      </c>
    </row>
    <row r="9" spans="1:33" ht="21">
      <c r="A9" s="6" t="s">
        <v>731</v>
      </c>
      <c r="B9" s="45" t="s">
        <v>730</v>
      </c>
      <c r="C9" s="28">
        <v>57151</v>
      </c>
      <c r="D9" s="28">
        <v>69134</v>
      </c>
      <c r="E9" s="28">
        <v>78435</v>
      </c>
      <c r="F9" s="28">
        <v>64550</v>
      </c>
      <c r="G9" s="28">
        <v>64521</v>
      </c>
      <c r="H9" s="28">
        <v>55487</v>
      </c>
      <c r="I9" s="28">
        <v>50664</v>
      </c>
      <c r="J9" s="28">
        <v>47929</v>
      </c>
      <c r="K9" s="28">
        <v>51008</v>
      </c>
      <c r="L9" s="28">
        <v>16968</v>
      </c>
      <c r="M9" s="28">
        <v>15708</v>
      </c>
      <c r="N9" s="28">
        <v>16602</v>
      </c>
      <c r="O9" s="28">
        <v>18057</v>
      </c>
      <c r="P9" s="28">
        <f t="shared" si="0"/>
        <v>19937</v>
      </c>
      <c r="Q9" s="28">
        <v>18257</v>
      </c>
      <c r="R9" s="28">
        <v>14136</v>
      </c>
      <c r="S9" s="28">
        <v>6332</v>
      </c>
      <c r="T9" s="28">
        <v>2670</v>
      </c>
      <c r="U9" s="28">
        <v>1387</v>
      </c>
      <c r="V9" s="28">
        <v>1059</v>
      </c>
      <c r="W9" s="28">
        <v>1068</v>
      </c>
      <c r="Y9" s="28">
        <v>276640</v>
      </c>
      <c r="Z9" s="28">
        <v>205088</v>
      </c>
      <c r="AA9" s="28">
        <v>67335</v>
      </c>
      <c r="AB9" s="28">
        <v>58662</v>
      </c>
      <c r="AC9" s="28">
        <v>6184</v>
      </c>
      <c r="AD9" s="28">
        <v>986</v>
      </c>
      <c r="AE9" s="28">
        <v>3673</v>
      </c>
      <c r="AF9" s="28">
        <v>4256</v>
      </c>
      <c r="AG9" s="28"/>
    </row>
    <row r="10" spans="1:33">
      <c r="A10" s="6" t="s">
        <v>744</v>
      </c>
      <c r="B10" s="45" t="s">
        <v>755</v>
      </c>
      <c r="C10" s="28">
        <v>129214</v>
      </c>
      <c r="D10" s="28">
        <v>149701</v>
      </c>
      <c r="E10" s="28">
        <v>150954</v>
      </c>
      <c r="F10" s="28">
        <v>157553</v>
      </c>
      <c r="G10" s="28">
        <v>158788</v>
      </c>
      <c r="H10" s="28">
        <v>179236</v>
      </c>
      <c r="I10" s="28">
        <v>185894</v>
      </c>
      <c r="J10" s="28">
        <v>187316</v>
      </c>
      <c r="K10" s="28">
        <v>185009</v>
      </c>
      <c r="L10" s="28">
        <v>171013</v>
      </c>
      <c r="M10" s="28">
        <v>186826</v>
      </c>
      <c r="N10" s="28">
        <v>187110</v>
      </c>
      <c r="O10" s="28">
        <v>177208</v>
      </c>
      <c r="P10" s="28">
        <f t="shared" si="0"/>
        <v>203276</v>
      </c>
      <c r="Q10" s="28">
        <v>184262</v>
      </c>
      <c r="R10" s="28">
        <v>143204</v>
      </c>
      <c r="S10" s="28">
        <v>94476</v>
      </c>
      <c r="T10" s="28">
        <v>76280</v>
      </c>
      <c r="U10" s="28">
        <v>61246</v>
      </c>
      <c r="V10" s="28">
        <v>62179</v>
      </c>
      <c r="W10" s="28">
        <v>63196</v>
      </c>
      <c r="Y10" s="28">
        <v>616996</v>
      </c>
      <c r="Z10" s="28">
        <v>737455</v>
      </c>
      <c r="AA10" s="28">
        <v>722157</v>
      </c>
      <c r="AB10" s="28">
        <v>625218</v>
      </c>
      <c r="AC10" s="28">
        <v>262901</v>
      </c>
      <c r="AD10" s="28">
        <v>310481</v>
      </c>
      <c r="AE10" s="28">
        <v>370635</v>
      </c>
      <c r="AF10" s="28">
        <v>353008</v>
      </c>
      <c r="AG10" s="28"/>
    </row>
    <row r="11" spans="1:33">
      <c r="A11" s="6" t="s">
        <v>759</v>
      </c>
      <c r="B11" s="45" t="s">
        <v>754</v>
      </c>
      <c r="C11" s="28">
        <v>37044</v>
      </c>
      <c r="D11" s="28">
        <v>41290</v>
      </c>
      <c r="E11" s="28">
        <v>41559</v>
      </c>
      <c r="F11" s="28">
        <v>45144</v>
      </c>
      <c r="G11" s="28">
        <v>45547</v>
      </c>
      <c r="H11" s="28">
        <v>43978</v>
      </c>
      <c r="I11" s="28">
        <v>50344</v>
      </c>
      <c r="J11" s="28">
        <v>38152</v>
      </c>
      <c r="K11" s="28">
        <v>49211</v>
      </c>
      <c r="L11" s="28">
        <v>52259</v>
      </c>
      <c r="M11" s="28">
        <v>53183</v>
      </c>
      <c r="N11" s="28">
        <v>60058</v>
      </c>
      <c r="O11" s="28">
        <v>48598</v>
      </c>
      <c r="P11" s="28">
        <f t="shared" si="0"/>
        <v>73311</v>
      </c>
      <c r="Q11" s="28">
        <v>-14732</v>
      </c>
      <c r="R11" s="28">
        <v>37815</v>
      </c>
      <c r="S11" s="28">
        <v>28033</v>
      </c>
      <c r="T11" s="28">
        <v>22409</v>
      </c>
      <c r="U11" s="28">
        <v>21327</v>
      </c>
      <c r="V11" s="28">
        <v>23518</v>
      </c>
      <c r="W11" s="28">
        <v>21342</v>
      </c>
      <c r="Y11" s="28">
        <v>173540</v>
      </c>
      <c r="Z11" s="28">
        <v>181685</v>
      </c>
      <c r="AA11" s="28">
        <v>214098</v>
      </c>
      <c r="AB11" s="28">
        <v>124427</v>
      </c>
      <c r="AC11" s="28">
        <v>88596</v>
      </c>
      <c r="AD11" s="28">
        <v>107582</v>
      </c>
      <c r="AE11" s="28">
        <v>122048</v>
      </c>
      <c r="AF11" s="28">
        <v>132510</v>
      </c>
      <c r="AG11" s="28"/>
    </row>
    <row r="12" spans="1:33" ht="21">
      <c r="A12" s="6" t="s">
        <v>286</v>
      </c>
      <c r="B12" s="45" t="s">
        <v>387</v>
      </c>
      <c r="C12" s="28">
        <v>104813</v>
      </c>
      <c r="D12" s="28">
        <v>97074</v>
      </c>
      <c r="E12" s="28">
        <v>94311</v>
      </c>
      <c r="F12" s="28">
        <v>98719</v>
      </c>
      <c r="G12" s="28">
        <v>97339</v>
      </c>
      <c r="H12" s="28">
        <v>84424</v>
      </c>
      <c r="I12" s="28">
        <v>72449</v>
      </c>
      <c r="J12" s="28">
        <v>72462</v>
      </c>
      <c r="K12" s="28">
        <v>73059</v>
      </c>
      <c r="L12" s="28">
        <v>132640</v>
      </c>
      <c r="M12" s="28">
        <v>147190</v>
      </c>
      <c r="N12" s="28">
        <v>143979</v>
      </c>
      <c r="O12" s="28">
        <v>146837</v>
      </c>
      <c r="P12" s="28">
        <f t="shared" si="0"/>
        <v>128095</v>
      </c>
      <c r="Q12" s="28">
        <v>137583</v>
      </c>
      <c r="R12" s="28">
        <v>75196</v>
      </c>
      <c r="S12" s="28">
        <v>39948</v>
      </c>
      <c r="T12" s="28">
        <v>23213</v>
      </c>
      <c r="U12" s="28">
        <v>15976</v>
      </c>
      <c r="V12" s="28">
        <v>15903</v>
      </c>
      <c r="W12" s="28">
        <v>16104</v>
      </c>
      <c r="Y12" s="28">
        <v>387443</v>
      </c>
      <c r="Z12" s="28">
        <v>302394</v>
      </c>
      <c r="AA12" s="28">
        <v>570646</v>
      </c>
      <c r="AB12" s="28">
        <v>380822</v>
      </c>
      <c r="AC12" s="28">
        <v>71196</v>
      </c>
      <c r="AD12" s="28">
        <v>97657</v>
      </c>
      <c r="AE12" s="28">
        <v>131105</v>
      </c>
      <c r="AF12" s="28">
        <v>137992</v>
      </c>
      <c r="AG12" s="28"/>
    </row>
    <row r="13" spans="1:33">
      <c r="A13" s="6" t="s">
        <v>285</v>
      </c>
      <c r="B13" s="45" t="s">
        <v>388</v>
      </c>
      <c r="C13" s="28">
        <v>169</v>
      </c>
      <c r="D13" s="28">
        <v>84</v>
      </c>
      <c r="E13" s="28">
        <v>143</v>
      </c>
      <c r="F13" s="28">
        <v>297</v>
      </c>
      <c r="G13" s="28">
        <v>500</v>
      </c>
      <c r="H13" s="28">
        <v>2059</v>
      </c>
      <c r="I13" s="28">
        <v>-1589</v>
      </c>
      <c r="J13" s="28">
        <v>674</v>
      </c>
      <c r="K13" s="28">
        <v>915</v>
      </c>
      <c r="L13" s="28">
        <v>911</v>
      </c>
      <c r="M13" s="28">
        <v>952</v>
      </c>
      <c r="N13" s="28">
        <v>1026</v>
      </c>
      <c r="O13" s="28">
        <v>911</v>
      </c>
      <c r="P13" s="28">
        <f t="shared" si="0"/>
        <v>1282</v>
      </c>
      <c r="Q13" s="28">
        <v>1323</v>
      </c>
      <c r="R13" s="28">
        <v>1009</v>
      </c>
      <c r="S13" s="28">
        <v>837</v>
      </c>
      <c r="T13" s="28">
        <v>913</v>
      </c>
      <c r="U13" s="28">
        <v>818</v>
      </c>
      <c r="V13" s="28">
        <v>816</v>
      </c>
      <c r="W13" s="28">
        <v>806</v>
      </c>
      <c r="Y13" s="28">
        <v>1024</v>
      </c>
      <c r="Z13" s="28">
        <v>2059</v>
      </c>
      <c r="AA13" s="28">
        <v>3800</v>
      </c>
      <c r="AB13" s="28">
        <v>4451</v>
      </c>
      <c r="AC13" s="28">
        <v>3353</v>
      </c>
      <c r="AD13" s="28">
        <v>1876</v>
      </c>
      <c r="AE13" s="28">
        <v>129</v>
      </c>
      <c r="AF13" s="28">
        <v>0</v>
      </c>
      <c r="AG13" s="28"/>
    </row>
    <row r="14" spans="1:33">
      <c r="A14" s="6" t="s">
        <v>284</v>
      </c>
      <c r="B14" s="45" t="s">
        <v>397</v>
      </c>
      <c r="C14" s="28">
        <v>1140</v>
      </c>
      <c r="D14" s="28">
        <v>1432</v>
      </c>
      <c r="E14" s="28">
        <v>2112</v>
      </c>
      <c r="F14" s="28">
        <v>3893</v>
      </c>
      <c r="G14" s="28">
        <v>3944</v>
      </c>
      <c r="H14" s="28">
        <v>4063</v>
      </c>
      <c r="I14" s="28">
        <v>4114</v>
      </c>
      <c r="J14" s="28">
        <v>4029</v>
      </c>
      <c r="K14" s="28">
        <v>4167</v>
      </c>
      <c r="L14" s="28">
        <v>4909</v>
      </c>
      <c r="M14" s="28">
        <v>5085</v>
      </c>
      <c r="N14" s="28">
        <v>5312</v>
      </c>
      <c r="O14" s="28">
        <v>5358</v>
      </c>
      <c r="P14" s="28">
        <f t="shared" si="0"/>
        <v>5472</v>
      </c>
      <c r="Q14" s="28">
        <v>4719</v>
      </c>
      <c r="R14" s="28">
        <v>1534</v>
      </c>
      <c r="S14" s="28">
        <v>573</v>
      </c>
      <c r="T14" s="28">
        <v>0</v>
      </c>
      <c r="U14" s="28">
        <v>0</v>
      </c>
      <c r="V14" s="28">
        <v>0</v>
      </c>
      <c r="W14" s="28">
        <v>0</v>
      </c>
      <c r="Y14" s="28">
        <v>11381</v>
      </c>
      <c r="Z14" s="28">
        <v>16373</v>
      </c>
      <c r="AA14" s="28">
        <v>20664</v>
      </c>
      <c r="AB14" s="28">
        <v>12298</v>
      </c>
      <c r="AC14" s="28">
        <v>0</v>
      </c>
      <c r="AD14" s="28">
        <v>0</v>
      </c>
      <c r="AE14" s="28">
        <v>0</v>
      </c>
      <c r="AF14" s="28">
        <v>538</v>
      </c>
      <c r="AG14" s="28"/>
    </row>
    <row r="15" spans="1:33" ht="16.5" customHeight="1">
      <c r="A15" s="6" t="s">
        <v>283</v>
      </c>
      <c r="B15" s="62" t="s">
        <v>389</v>
      </c>
      <c r="C15" s="52">
        <v>152020</v>
      </c>
      <c r="D15" s="52">
        <v>165221</v>
      </c>
      <c r="E15" s="52">
        <v>175640</v>
      </c>
      <c r="F15" s="52">
        <v>168367</v>
      </c>
      <c r="G15" s="52">
        <v>168434</v>
      </c>
      <c r="H15" s="52">
        <v>153472</v>
      </c>
      <c r="I15" s="52">
        <v>145804</v>
      </c>
      <c r="J15" s="52">
        <v>150824</v>
      </c>
      <c r="K15" s="52">
        <v>160687</v>
      </c>
      <c r="L15" s="52">
        <v>180883</v>
      </c>
      <c r="M15" s="52">
        <v>206683</v>
      </c>
      <c r="N15" s="52">
        <v>199483</v>
      </c>
      <c r="O15" s="52">
        <f>SUM(O16:O26)</f>
        <v>200670</v>
      </c>
      <c r="P15" s="52">
        <f t="shared" si="0"/>
        <v>174723</v>
      </c>
      <c r="Q15" s="52">
        <v>163751</v>
      </c>
      <c r="R15" s="52">
        <v>78896</v>
      </c>
      <c r="S15" s="52">
        <f>SUM(S16:S26)</f>
        <v>30168</v>
      </c>
      <c r="T15" s="52">
        <v>15453</v>
      </c>
      <c r="U15" s="52">
        <v>12221</v>
      </c>
      <c r="V15" s="52">
        <v>13425</v>
      </c>
      <c r="W15" s="52">
        <f>SUM(W16:W26)</f>
        <v>15046</v>
      </c>
      <c r="X15" s="95"/>
      <c r="Y15" s="52">
        <v>677662</v>
      </c>
      <c r="Z15" s="52">
        <v>610787</v>
      </c>
      <c r="AA15" s="52">
        <v>787719</v>
      </c>
      <c r="AB15" s="52">
        <v>447538</v>
      </c>
      <c r="AC15" s="52">
        <v>56145</v>
      </c>
      <c r="AD15" s="52">
        <f>SUM(AD16:AD26)</f>
        <v>147602</v>
      </c>
      <c r="AE15" s="52">
        <v>207603</v>
      </c>
      <c r="AF15" s="52">
        <v>244189</v>
      </c>
      <c r="AG15" s="28"/>
    </row>
    <row r="16" spans="1:33">
      <c r="A16" s="6" t="s">
        <v>282</v>
      </c>
      <c r="B16" s="45" t="s">
        <v>390</v>
      </c>
      <c r="C16" s="28">
        <v>334</v>
      </c>
      <c r="D16" s="28">
        <v>253</v>
      </c>
      <c r="E16" s="28">
        <v>439</v>
      </c>
      <c r="F16" s="28">
        <v>1284</v>
      </c>
      <c r="G16" s="28">
        <v>1856</v>
      </c>
      <c r="H16" s="28">
        <v>2287</v>
      </c>
      <c r="I16" s="28">
        <v>2462</v>
      </c>
      <c r="J16" s="28">
        <v>1527</v>
      </c>
      <c r="K16" s="28">
        <v>534</v>
      </c>
      <c r="L16" s="28">
        <v>574</v>
      </c>
      <c r="M16" s="28">
        <v>820</v>
      </c>
      <c r="N16" s="28">
        <v>669</v>
      </c>
      <c r="O16" s="28">
        <v>818</v>
      </c>
      <c r="P16" s="28">
        <f t="shared" si="0"/>
        <v>1260</v>
      </c>
      <c r="Q16" s="28">
        <v>1221</v>
      </c>
      <c r="R16" s="28">
        <v>769</v>
      </c>
      <c r="S16" s="28">
        <v>288</v>
      </c>
      <c r="T16" s="28">
        <v>214</v>
      </c>
      <c r="U16" s="28">
        <v>246</v>
      </c>
      <c r="V16" s="28">
        <v>245</v>
      </c>
      <c r="W16" s="28">
        <v>268</v>
      </c>
      <c r="Y16" s="28">
        <v>3832</v>
      </c>
      <c r="Z16" s="28">
        <v>6810</v>
      </c>
      <c r="AA16" s="28">
        <v>2881</v>
      </c>
      <c r="AB16" s="28">
        <v>3538</v>
      </c>
      <c r="AC16" s="28">
        <v>973</v>
      </c>
      <c r="AD16" s="28">
        <v>321</v>
      </c>
      <c r="AE16" s="28">
        <v>1023</v>
      </c>
      <c r="AF16" s="28">
        <v>1328</v>
      </c>
      <c r="AG16" s="28"/>
    </row>
    <row r="17" spans="1:33" ht="21">
      <c r="A17" s="6" t="s">
        <v>746</v>
      </c>
      <c r="B17" s="45" t="s">
        <v>391</v>
      </c>
      <c r="C17" s="28">
        <v>63823</v>
      </c>
      <c r="D17" s="28">
        <v>60621</v>
      </c>
      <c r="E17" s="28">
        <v>63213</v>
      </c>
      <c r="F17" s="28">
        <v>62826</v>
      </c>
      <c r="G17" s="28">
        <v>64999</v>
      </c>
      <c r="H17" s="28">
        <v>57282</v>
      </c>
      <c r="I17" s="28">
        <v>51544</v>
      </c>
      <c r="J17" s="28">
        <v>51327</v>
      </c>
      <c r="K17" s="28">
        <v>52290</v>
      </c>
      <c r="L17" s="28">
        <v>58921</v>
      </c>
      <c r="M17" s="28">
        <v>68211</v>
      </c>
      <c r="N17" s="28">
        <v>68884</v>
      </c>
      <c r="O17" s="28">
        <v>67710</v>
      </c>
      <c r="P17" s="28">
        <f t="shared" si="0"/>
        <v>64521</v>
      </c>
      <c r="Q17" s="28">
        <v>59413</v>
      </c>
      <c r="R17" s="28">
        <v>35017</v>
      </c>
      <c r="S17" s="28">
        <v>12334</v>
      </c>
      <c r="T17" s="28">
        <v>3656</v>
      </c>
      <c r="U17" s="28">
        <v>288</v>
      </c>
      <c r="V17" s="28">
        <v>368</v>
      </c>
      <c r="W17" s="28">
        <v>386</v>
      </c>
      <c r="Y17" s="28">
        <v>251659</v>
      </c>
      <c r="Z17" s="28">
        <v>212443</v>
      </c>
      <c r="AA17" s="28">
        <v>263726</v>
      </c>
      <c r="AB17" s="28">
        <v>171285</v>
      </c>
      <c r="AC17" s="28">
        <v>4698</v>
      </c>
      <c r="AD17" s="28">
        <v>22447</v>
      </c>
      <c r="AE17" s="28">
        <v>47038</v>
      </c>
      <c r="AF17" s="28">
        <v>55395</v>
      </c>
      <c r="AG17" s="28"/>
    </row>
    <row r="18" spans="1:33" ht="21">
      <c r="A18" s="6" t="s">
        <v>747</v>
      </c>
      <c r="B18" s="45" t="s">
        <v>392</v>
      </c>
      <c r="C18" s="28">
        <v>73193</v>
      </c>
      <c r="D18" s="28">
        <v>87868</v>
      </c>
      <c r="E18" s="28">
        <v>97756</v>
      </c>
      <c r="F18" s="28">
        <v>93817</v>
      </c>
      <c r="G18" s="28">
        <v>90802</v>
      </c>
      <c r="H18" s="28">
        <v>83729</v>
      </c>
      <c r="I18" s="28">
        <v>80719</v>
      </c>
      <c r="J18" s="28">
        <v>84417</v>
      </c>
      <c r="K18" s="28">
        <v>91363</v>
      </c>
      <c r="L18" s="28">
        <v>105015</v>
      </c>
      <c r="M18" s="28">
        <v>121954</v>
      </c>
      <c r="N18" s="28">
        <v>114650</v>
      </c>
      <c r="O18" s="28">
        <v>118964</v>
      </c>
      <c r="P18" s="28">
        <f t="shared" si="0"/>
        <v>96252</v>
      </c>
      <c r="Q18" s="28">
        <v>92971</v>
      </c>
      <c r="R18" s="28">
        <v>35715</v>
      </c>
      <c r="S18" s="28">
        <v>11855</v>
      </c>
      <c r="T18" s="28">
        <v>5881</v>
      </c>
      <c r="U18" s="28">
        <v>5874</v>
      </c>
      <c r="V18" s="28">
        <v>7066</v>
      </c>
      <c r="W18" s="28">
        <v>8762</v>
      </c>
      <c r="Y18" s="28">
        <v>370243</v>
      </c>
      <c r="Z18" s="28">
        <v>340228</v>
      </c>
      <c r="AA18" s="28">
        <v>460583</v>
      </c>
      <c r="AB18" s="28">
        <v>236793</v>
      </c>
      <c r="AC18" s="28">
        <v>27583</v>
      </c>
      <c r="AD18" s="28">
        <v>96456</v>
      </c>
      <c r="AE18" s="28">
        <v>126988</v>
      </c>
      <c r="AF18" s="28">
        <v>138495</v>
      </c>
      <c r="AG18" s="28"/>
    </row>
    <row r="19" spans="1:33">
      <c r="A19" s="6" t="s">
        <v>281</v>
      </c>
      <c r="B19" s="45" t="s">
        <v>393</v>
      </c>
      <c r="C19" s="28">
        <v>0</v>
      </c>
      <c r="D19" s="28">
        <v>0</v>
      </c>
      <c r="E19" s="28">
        <v>0</v>
      </c>
      <c r="F19" s="28">
        <v>0</v>
      </c>
      <c r="G19" s="28">
        <v>0</v>
      </c>
      <c r="H19" s="28">
        <v>0</v>
      </c>
      <c r="I19" s="28">
        <v>0</v>
      </c>
      <c r="J19" s="28">
        <v>0</v>
      </c>
      <c r="K19" s="28">
        <v>0</v>
      </c>
      <c r="L19" s="28">
        <v>0</v>
      </c>
      <c r="M19" s="28">
        <v>0</v>
      </c>
      <c r="N19" s="28">
        <v>0</v>
      </c>
      <c r="O19" s="28">
        <v>0</v>
      </c>
      <c r="P19" s="28">
        <f t="shared" si="0"/>
        <v>0</v>
      </c>
      <c r="Q19" s="28">
        <v>0</v>
      </c>
      <c r="R19" s="28">
        <v>0</v>
      </c>
      <c r="S19" s="28">
        <v>0</v>
      </c>
      <c r="T19" s="28">
        <v>0</v>
      </c>
      <c r="U19" s="28">
        <v>0</v>
      </c>
      <c r="V19" s="28">
        <v>0</v>
      </c>
      <c r="W19" s="28">
        <v>0</v>
      </c>
      <c r="Y19" s="28">
        <v>0</v>
      </c>
      <c r="Z19" s="28">
        <v>0</v>
      </c>
      <c r="AA19" s="28">
        <v>0</v>
      </c>
      <c r="AB19" s="28">
        <v>0</v>
      </c>
      <c r="AC19" s="28">
        <v>0</v>
      </c>
      <c r="AD19" s="28">
        <v>0</v>
      </c>
      <c r="AE19" s="28">
        <v>0</v>
      </c>
      <c r="AF19" s="28">
        <v>320</v>
      </c>
      <c r="AG19" s="28"/>
    </row>
    <row r="20" spans="1:33">
      <c r="A20" s="6" t="s">
        <v>280</v>
      </c>
      <c r="B20" s="45" t="s">
        <v>394</v>
      </c>
      <c r="C20" s="28">
        <v>2436</v>
      </c>
      <c r="D20" s="28">
        <v>2642</v>
      </c>
      <c r="E20" s="28">
        <v>2673</v>
      </c>
      <c r="F20" s="28">
        <v>3317</v>
      </c>
      <c r="G20" s="28">
        <v>3723</v>
      </c>
      <c r="H20" s="28">
        <v>4654</v>
      </c>
      <c r="I20" s="28">
        <v>3999</v>
      </c>
      <c r="J20" s="28">
        <v>4477</v>
      </c>
      <c r="K20" s="28">
        <v>4478</v>
      </c>
      <c r="L20" s="28">
        <v>5059</v>
      </c>
      <c r="M20" s="28">
        <v>5399</v>
      </c>
      <c r="N20" s="28">
        <v>4502</v>
      </c>
      <c r="O20" s="28">
        <v>3552</v>
      </c>
      <c r="P20" s="28">
        <f t="shared" si="0"/>
        <v>1876</v>
      </c>
      <c r="Q20" s="28">
        <v>370</v>
      </c>
      <c r="R20" s="28">
        <v>62</v>
      </c>
      <c r="S20" s="28">
        <v>52</v>
      </c>
      <c r="T20" s="28">
        <v>37</v>
      </c>
      <c r="U20" s="28">
        <v>39</v>
      </c>
      <c r="V20" s="28">
        <v>40</v>
      </c>
      <c r="W20" s="28">
        <v>43</v>
      </c>
      <c r="Y20" s="28">
        <v>12355</v>
      </c>
      <c r="Z20" s="28">
        <v>17608</v>
      </c>
      <c r="AA20" s="28">
        <v>18512</v>
      </c>
      <c r="AB20" s="28">
        <v>2360</v>
      </c>
      <c r="AC20" s="28">
        <v>159</v>
      </c>
      <c r="AD20" s="28">
        <v>462</v>
      </c>
      <c r="AE20" s="28">
        <v>818</v>
      </c>
      <c r="AF20" s="28">
        <v>1135</v>
      </c>
      <c r="AG20" s="28"/>
    </row>
    <row r="21" spans="1:33" ht="21">
      <c r="A21" s="6" t="s">
        <v>279</v>
      </c>
      <c r="B21" s="45" t="s">
        <v>395</v>
      </c>
      <c r="C21" s="28">
        <v>679</v>
      </c>
      <c r="D21" s="28">
        <v>815</v>
      </c>
      <c r="E21" s="28">
        <v>214</v>
      </c>
      <c r="F21" s="28">
        <v>154</v>
      </c>
      <c r="G21" s="28">
        <v>128</v>
      </c>
      <c r="H21" s="28">
        <v>115</v>
      </c>
      <c r="I21" s="28">
        <v>95</v>
      </c>
      <c r="J21" s="28">
        <v>124</v>
      </c>
      <c r="K21" s="28">
        <v>242</v>
      </c>
      <c r="L21" s="28">
        <v>210</v>
      </c>
      <c r="M21" s="28">
        <v>431</v>
      </c>
      <c r="N21" s="28">
        <v>352</v>
      </c>
      <c r="O21" s="28">
        <v>311</v>
      </c>
      <c r="P21" s="28">
        <f t="shared" si="0"/>
        <v>267</v>
      </c>
      <c r="Q21" s="28">
        <v>198</v>
      </c>
      <c r="R21" s="28">
        <v>217</v>
      </c>
      <c r="S21" s="28">
        <v>203</v>
      </c>
      <c r="T21" s="28">
        <v>21</v>
      </c>
      <c r="U21" s="28">
        <v>15</v>
      </c>
      <c r="V21" s="28">
        <v>14</v>
      </c>
      <c r="W21" s="28">
        <v>14</v>
      </c>
      <c r="Y21" s="28">
        <v>1311</v>
      </c>
      <c r="Z21" s="28">
        <v>576</v>
      </c>
      <c r="AA21" s="28">
        <v>1304</v>
      </c>
      <c r="AB21" s="28">
        <v>885</v>
      </c>
      <c r="AC21" s="28">
        <v>64</v>
      </c>
      <c r="AD21" s="28">
        <v>177</v>
      </c>
      <c r="AE21" s="28">
        <v>261</v>
      </c>
      <c r="AF21" s="28">
        <v>418</v>
      </c>
      <c r="AG21" s="28"/>
    </row>
    <row r="22" spans="1:33" ht="21">
      <c r="A22" s="6" t="s">
        <v>278</v>
      </c>
      <c r="B22" s="45" t="s">
        <v>396</v>
      </c>
      <c r="C22" s="28">
        <v>11112</v>
      </c>
      <c r="D22" s="28">
        <v>12506</v>
      </c>
      <c r="E22" s="28">
        <v>10732</v>
      </c>
      <c r="F22" s="28">
        <v>6301</v>
      </c>
      <c r="G22" s="28">
        <v>6302</v>
      </c>
      <c r="H22" s="28">
        <v>3366</v>
      </c>
      <c r="I22" s="28">
        <v>6215</v>
      </c>
      <c r="J22" s="28">
        <v>9496</v>
      </c>
      <c r="K22" s="28">
        <v>9635</v>
      </c>
      <c r="L22" s="28">
        <v>10273</v>
      </c>
      <c r="M22" s="28">
        <v>9051</v>
      </c>
      <c r="N22" s="28">
        <v>8338</v>
      </c>
      <c r="O22" s="28">
        <v>8407</v>
      </c>
      <c r="P22" s="28">
        <f t="shared" si="0"/>
        <v>9563</v>
      </c>
      <c r="Q22" s="28">
        <v>8580</v>
      </c>
      <c r="R22" s="28">
        <v>6114</v>
      </c>
      <c r="S22" s="28">
        <v>4400</v>
      </c>
      <c r="T22" s="28">
        <v>3128</v>
      </c>
      <c r="U22" s="28">
        <v>3037</v>
      </c>
      <c r="V22" s="28">
        <v>3008</v>
      </c>
      <c r="W22" s="28">
        <v>2979</v>
      </c>
      <c r="Y22" s="28">
        <v>35841</v>
      </c>
      <c r="Z22" s="28">
        <v>28712</v>
      </c>
      <c r="AA22" s="28">
        <v>36069</v>
      </c>
      <c r="AB22" s="28">
        <v>28657</v>
      </c>
      <c r="AC22" s="28">
        <v>12152</v>
      </c>
      <c r="AD22" s="28">
        <v>15100</v>
      </c>
      <c r="AE22" s="28">
        <v>18656</v>
      </c>
      <c r="AF22" s="28">
        <v>37394</v>
      </c>
      <c r="AG22" s="28"/>
    </row>
    <row r="23" spans="1:33">
      <c r="A23" s="6" t="s">
        <v>277</v>
      </c>
      <c r="B23" s="45" t="s">
        <v>397</v>
      </c>
      <c r="C23" s="28">
        <v>0</v>
      </c>
      <c r="D23" s="28">
        <v>0</v>
      </c>
      <c r="E23" s="28">
        <v>0</v>
      </c>
      <c r="F23" s="28">
        <v>0</v>
      </c>
      <c r="G23" s="28">
        <v>0</v>
      </c>
      <c r="H23" s="28">
        <v>0</v>
      </c>
      <c r="I23" s="28">
        <v>0</v>
      </c>
      <c r="J23" s="28">
        <v>0</v>
      </c>
      <c r="K23" s="28">
        <v>0</v>
      </c>
      <c r="L23" s="28">
        <v>0</v>
      </c>
      <c r="M23" s="28">
        <v>0</v>
      </c>
      <c r="N23" s="28">
        <v>0</v>
      </c>
      <c r="O23" s="28">
        <v>0</v>
      </c>
      <c r="P23" s="28">
        <f t="shared" si="0"/>
        <v>0</v>
      </c>
      <c r="Q23" s="28">
        <v>0</v>
      </c>
      <c r="R23" s="28">
        <v>-6</v>
      </c>
      <c r="S23" s="28">
        <v>6</v>
      </c>
      <c r="T23" s="28">
        <v>1447</v>
      </c>
      <c r="U23" s="28">
        <v>1683</v>
      </c>
      <c r="V23" s="28">
        <v>1664</v>
      </c>
      <c r="W23" s="28">
        <v>1639</v>
      </c>
      <c r="Y23" s="28">
        <v>0</v>
      </c>
      <c r="Z23" s="28">
        <v>0</v>
      </c>
      <c r="AA23" s="28"/>
      <c r="AB23" s="28">
        <v>0</v>
      </c>
      <c r="AC23" s="28">
        <v>6433</v>
      </c>
      <c r="AD23" s="28">
        <v>7700</v>
      </c>
      <c r="AE23" s="28">
        <v>8772</v>
      </c>
      <c r="AF23" s="28">
        <v>9684</v>
      </c>
      <c r="AG23" s="28"/>
    </row>
    <row r="24" spans="1:33">
      <c r="A24" s="6" t="s">
        <v>276</v>
      </c>
      <c r="B24" s="45" t="s">
        <v>398</v>
      </c>
      <c r="C24" s="28">
        <v>439</v>
      </c>
      <c r="D24" s="28">
        <v>517</v>
      </c>
      <c r="E24" s="28">
        <v>908</v>
      </c>
      <c r="F24" s="28">
        <v>369</v>
      </c>
      <c r="G24" s="28">
        <v>620</v>
      </c>
      <c r="H24" s="28">
        <v>700</v>
      </c>
      <c r="I24" s="28">
        <v>768</v>
      </c>
      <c r="J24" s="28">
        <v>790</v>
      </c>
      <c r="K24" s="28">
        <v>802</v>
      </c>
      <c r="L24" s="28">
        <v>829</v>
      </c>
      <c r="M24" s="28">
        <v>805</v>
      </c>
      <c r="N24" s="28">
        <v>851</v>
      </c>
      <c r="O24" s="28">
        <v>905</v>
      </c>
      <c r="P24" s="28">
        <f t="shared" si="0"/>
        <v>980</v>
      </c>
      <c r="Q24" s="28">
        <v>986</v>
      </c>
      <c r="R24" s="28">
        <v>1007</v>
      </c>
      <c r="S24" s="28">
        <v>1028</v>
      </c>
      <c r="T24" s="28">
        <v>1069</v>
      </c>
      <c r="U24" s="28">
        <v>1058</v>
      </c>
      <c r="V24" s="28">
        <v>1010</v>
      </c>
      <c r="W24" s="28">
        <v>943</v>
      </c>
      <c r="Y24" s="28">
        <v>2414</v>
      </c>
      <c r="Z24" s="28">
        <v>3060</v>
      </c>
      <c r="AA24" s="28">
        <v>3390</v>
      </c>
      <c r="AB24" s="28">
        <v>4001</v>
      </c>
      <c r="AC24" s="28">
        <v>4080</v>
      </c>
      <c r="AD24" s="28">
        <v>3686</v>
      </c>
      <c r="AE24" s="28">
        <v>3933</v>
      </c>
      <c r="AF24" s="28">
        <v>0</v>
      </c>
      <c r="AG24" s="28"/>
    </row>
    <row r="25" spans="1:33" ht="21">
      <c r="A25" s="6" t="s">
        <v>275</v>
      </c>
      <c r="B25" s="45" t="s">
        <v>399</v>
      </c>
      <c r="C25" s="28">
        <v>0</v>
      </c>
      <c r="D25" s="28">
        <v>0</v>
      </c>
      <c r="E25" s="28">
        <v>0</v>
      </c>
      <c r="F25" s="28">
        <v>0</v>
      </c>
      <c r="G25" s="28">
        <v>0</v>
      </c>
      <c r="H25" s="28">
        <v>0</v>
      </c>
      <c r="I25" s="28">
        <v>0</v>
      </c>
      <c r="J25" s="28">
        <v>0</v>
      </c>
      <c r="K25" s="28">
        <v>0</v>
      </c>
      <c r="L25" s="28">
        <v>0</v>
      </c>
      <c r="M25" s="28">
        <v>0</v>
      </c>
      <c r="N25" s="28">
        <v>0</v>
      </c>
      <c r="O25" s="28">
        <f t="shared" ref="O25" si="1">+X25-P25-Q25-R25</f>
        <v>0</v>
      </c>
      <c r="P25" s="28">
        <f t="shared" si="0"/>
        <v>0</v>
      </c>
      <c r="Q25" s="28">
        <v>0</v>
      </c>
      <c r="R25" s="28">
        <v>0</v>
      </c>
      <c r="S25" s="28">
        <v>0</v>
      </c>
      <c r="T25" s="28">
        <v>0</v>
      </c>
      <c r="U25" s="28">
        <v>0</v>
      </c>
      <c r="V25" s="28">
        <v>0</v>
      </c>
      <c r="W25" s="28">
        <v>0</v>
      </c>
      <c r="Y25" s="28">
        <v>0</v>
      </c>
      <c r="Z25" s="28">
        <v>0</v>
      </c>
      <c r="AA25" s="28">
        <v>0</v>
      </c>
      <c r="AB25" s="28">
        <v>0</v>
      </c>
      <c r="AC25" s="28">
        <v>0</v>
      </c>
      <c r="AD25" s="28">
        <v>614</v>
      </c>
      <c r="AE25" s="28">
        <v>0</v>
      </c>
      <c r="AF25" s="28">
        <v>0</v>
      </c>
      <c r="AG25" s="28"/>
    </row>
    <row r="26" spans="1:33">
      <c r="A26" s="6" t="s">
        <v>274</v>
      </c>
      <c r="B26" s="45" t="s">
        <v>400</v>
      </c>
      <c r="C26" s="28">
        <v>4</v>
      </c>
      <c r="D26" s="28">
        <v>-1</v>
      </c>
      <c r="E26" s="28">
        <v>-295</v>
      </c>
      <c r="F26" s="28">
        <v>299</v>
      </c>
      <c r="G26" s="28">
        <v>4</v>
      </c>
      <c r="H26" s="28">
        <v>1330</v>
      </c>
      <c r="I26" s="28">
        <v>11</v>
      </c>
      <c r="J26" s="28">
        <v>-1334</v>
      </c>
      <c r="K26" s="28">
        <v>1343</v>
      </c>
      <c r="L26" s="28">
        <v>2</v>
      </c>
      <c r="M26" s="28">
        <v>12</v>
      </c>
      <c r="N26" s="28">
        <v>1237</v>
      </c>
      <c r="O26" s="28">
        <v>3</v>
      </c>
      <c r="P26" s="28">
        <f t="shared" si="0"/>
        <v>4</v>
      </c>
      <c r="Q26" s="28">
        <v>12</v>
      </c>
      <c r="R26" s="28">
        <v>1</v>
      </c>
      <c r="S26" s="28">
        <v>2</v>
      </c>
      <c r="T26" s="28">
        <v>0</v>
      </c>
      <c r="U26" s="28">
        <v>-19</v>
      </c>
      <c r="V26" s="28">
        <v>10</v>
      </c>
      <c r="W26" s="28">
        <v>12</v>
      </c>
      <c r="Y26" s="28">
        <v>7</v>
      </c>
      <c r="Z26" s="28">
        <v>1350</v>
      </c>
      <c r="AA26" s="28">
        <v>1254</v>
      </c>
      <c r="AB26" s="28">
        <v>19</v>
      </c>
      <c r="AC26" s="28">
        <v>3</v>
      </c>
      <c r="AD26" s="28">
        <v>639</v>
      </c>
      <c r="AE26" s="28">
        <v>114</v>
      </c>
      <c r="AF26" s="28">
        <v>20</v>
      </c>
      <c r="AG26" s="28"/>
    </row>
    <row r="27" spans="1:33">
      <c r="A27" s="6" t="s">
        <v>273</v>
      </c>
      <c r="B27" s="62" t="s">
        <v>401</v>
      </c>
      <c r="C27" s="52">
        <v>177511</v>
      </c>
      <c r="D27" s="52">
        <v>193494</v>
      </c>
      <c r="E27" s="52">
        <v>191874</v>
      </c>
      <c r="F27" s="52">
        <v>201789</v>
      </c>
      <c r="G27" s="52">
        <v>202205</v>
      </c>
      <c r="H27" s="52">
        <v>215775</v>
      </c>
      <c r="I27" s="52">
        <v>216072</v>
      </c>
      <c r="J27" s="52">
        <v>199738</v>
      </c>
      <c r="K27" s="52">
        <v>202682</v>
      </c>
      <c r="L27" s="52">
        <v>197817</v>
      </c>
      <c r="M27" s="52">
        <v>202261</v>
      </c>
      <c r="N27" s="52">
        <v>214604</v>
      </c>
      <c r="O27" s="52">
        <f>+O8-O15</f>
        <v>196299</v>
      </c>
      <c r="P27" s="52">
        <f t="shared" si="0"/>
        <v>256650</v>
      </c>
      <c r="Q27" s="52">
        <v>167661</v>
      </c>
      <c r="R27" s="52">
        <v>193998</v>
      </c>
      <c r="S27" s="52">
        <f>+S8-S15</f>
        <v>140031</v>
      </c>
      <c r="T27" s="52">
        <v>110032</v>
      </c>
      <c r="U27" s="52">
        <v>88533</v>
      </c>
      <c r="V27" s="52">
        <v>90050</v>
      </c>
      <c r="W27" s="52">
        <f>+W8-W15</f>
        <v>87470</v>
      </c>
      <c r="Y27" s="28">
        <v>789362</v>
      </c>
      <c r="Z27" s="28">
        <v>834267</v>
      </c>
      <c r="AA27" s="28">
        <v>810981</v>
      </c>
      <c r="AB27" s="28">
        <f>+AB8-AB15</f>
        <v>758340</v>
      </c>
      <c r="AC27" s="28">
        <v>376085</v>
      </c>
      <c r="AD27" s="28">
        <f>+AD8-AD15</f>
        <v>370980</v>
      </c>
      <c r="AE27" s="28">
        <v>419987</v>
      </c>
      <c r="AF27" s="28">
        <v>384115</v>
      </c>
      <c r="AG27" s="28"/>
    </row>
    <row r="28" spans="1:33">
      <c r="S28" s="38"/>
    </row>
    <row r="29" spans="1:33">
      <c r="A29" t="s">
        <v>756</v>
      </c>
      <c r="S29" s="38"/>
    </row>
    <row r="30" spans="1:33">
      <c r="S30" s="38"/>
    </row>
    <row r="31" spans="1:33">
      <c r="L31" s="38"/>
      <c r="S31" s="38"/>
    </row>
    <row r="32" spans="1:33">
      <c r="K32" s="38"/>
      <c r="M32" s="38"/>
      <c r="S32" s="38"/>
    </row>
    <row r="33" spans="11:19">
      <c r="K33" s="38"/>
      <c r="M33" s="38"/>
      <c r="N33" s="38"/>
      <c r="S33" s="38"/>
    </row>
    <row r="34" spans="11:19">
      <c r="K34" s="38"/>
      <c r="M34" s="38"/>
      <c r="N34" s="38"/>
      <c r="S34" s="38"/>
    </row>
    <row r="35" spans="11:19">
      <c r="K35" s="38"/>
      <c r="M35" s="38"/>
      <c r="N35" s="38"/>
      <c r="S35" s="38"/>
    </row>
    <row r="36" spans="11:19">
      <c r="K36" s="38"/>
      <c r="M36" s="38"/>
      <c r="N36" s="38"/>
      <c r="S36" s="38"/>
    </row>
    <row r="37" spans="11:19">
      <c r="K37" s="38"/>
      <c r="M37" s="38"/>
      <c r="N37" s="38"/>
    </row>
    <row r="38" spans="11:19">
      <c r="K38" s="38"/>
      <c r="M38" s="38"/>
      <c r="N38" s="38"/>
    </row>
    <row r="39" spans="11:19">
      <c r="K39" s="38"/>
      <c r="M39" s="38"/>
      <c r="N39" s="38"/>
    </row>
    <row r="40" spans="11:19">
      <c r="K40" s="38"/>
      <c r="M40" s="38"/>
      <c r="N40" s="38"/>
    </row>
    <row r="41" spans="11:19">
      <c r="K41" s="38"/>
      <c r="M41" s="38"/>
      <c r="N41" s="38"/>
    </row>
    <row r="42" spans="11:19">
      <c r="K42" s="38"/>
      <c r="M42" s="38"/>
      <c r="N42" s="38"/>
    </row>
    <row r="43" spans="11:19">
      <c r="K43" s="38"/>
      <c r="M43" s="38"/>
      <c r="N43" s="38"/>
    </row>
    <row r="44" spans="11:19">
      <c r="M44" s="38"/>
      <c r="N44" s="38"/>
    </row>
    <row r="45" spans="11:19">
      <c r="K45" s="38"/>
      <c r="M45" s="38"/>
      <c r="N45" s="38"/>
    </row>
    <row r="46" spans="11:19">
      <c r="K46" s="38"/>
      <c r="M46" s="38"/>
      <c r="N46" s="38"/>
    </row>
    <row r="47" spans="11:19">
      <c r="M47" s="38"/>
      <c r="N47" s="38"/>
    </row>
    <row r="48" spans="11:19">
      <c r="K48" s="38"/>
      <c r="M48" s="38"/>
      <c r="N48" s="38"/>
    </row>
    <row r="49" spans="14:14">
      <c r="N49" s="38"/>
    </row>
    <row r="50" spans="14:14">
      <c r="N50" s="38"/>
    </row>
    <row r="51" spans="14:14">
      <c r="N51" s="38"/>
    </row>
    <row r="52" spans="14:14">
      <c r="N52" s="38"/>
    </row>
  </sheetData>
  <phoneticPr fontId="3" type="noConversion"/>
  <hyperlinks>
    <hyperlink ref="A1" location="'Spis treści'!A1" display="Powrót do spisu treści" xr:uid="{00000000-0004-0000-0500-000000000000}"/>
    <hyperlink ref="B1" location="'Spis treści'!A1" display="Back to table of contents" xr:uid="{00000000-0004-0000-05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AI29"/>
  <sheetViews>
    <sheetView showGridLines="0" zoomScaleNormal="100" workbookViewId="0">
      <selection activeCell="D22" sqref="D22"/>
    </sheetView>
  </sheetViews>
  <sheetFormatPr defaultRowHeight="12.5"/>
  <cols>
    <col min="1" max="1" width="5.81640625" customWidth="1"/>
    <col min="2" max="2" width="40.81640625" customWidth="1"/>
    <col min="3" max="3" width="37.1796875" customWidth="1"/>
    <col min="4" max="33" width="15.54296875" customWidth="1"/>
  </cols>
  <sheetData>
    <row r="1" spans="2:35">
      <c r="B1" s="2" t="s">
        <v>94</v>
      </c>
      <c r="C1" s="2" t="s">
        <v>95</v>
      </c>
      <c r="D1" s="2"/>
      <c r="E1" s="2"/>
      <c r="F1" s="2"/>
      <c r="G1" s="2"/>
      <c r="H1" s="2"/>
      <c r="I1" s="2"/>
      <c r="J1" s="2"/>
      <c r="K1" s="2"/>
      <c r="L1" s="2"/>
      <c r="M1" s="2"/>
      <c r="N1" s="2"/>
      <c r="O1" s="2"/>
      <c r="P1" s="2"/>
      <c r="Q1" s="2"/>
      <c r="R1" s="2"/>
    </row>
    <row r="3" spans="2:35" ht="14">
      <c r="B3" s="24" t="s">
        <v>290</v>
      </c>
      <c r="C3" s="24"/>
      <c r="D3" s="24"/>
      <c r="E3" s="24"/>
      <c r="F3" s="24"/>
      <c r="G3" s="24"/>
      <c r="H3" s="24"/>
      <c r="I3" s="24"/>
      <c r="J3" s="24"/>
      <c r="K3" s="24"/>
      <c r="L3" s="24"/>
      <c r="M3" s="24"/>
      <c r="N3" s="24"/>
      <c r="O3" s="24"/>
      <c r="P3" s="24"/>
      <c r="Q3" s="24"/>
      <c r="R3" s="24"/>
    </row>
    <row r="4" spans="2:35">
      <c r="B4" s="4" t="s">
        <v>34</v>
      </c>
      <c r="C4" s="4"/>
      <c r="D4" s="4"/>
      <c r="E4" s="4"/>
      <c r="F4" s="4"/>
      <c r="G4" s="4"/>
      <c r="H4" s="4"/>
      <c r="I4" s="4"/>
      <c r="J4" s="4"/>
      <c r="K4" s="4"/>
      <c r="L4" s="4"/>
      <c r="M4" s="4"/>
      <c r="N4" s="4"/>
      <c r="O4" s="4"/>
      <c r="P4" s="4"/>
      <c r="Q4" s="4"/>
      <c r="R4" s="4"/>
    </row>
    <row r="5" spans="2:35" ht="14.5">
      <c r="B5" s="25"/>
      <c r="C5" s="25"/>
      <c r="D5" s="25"/>
      <c r="E5" s="25"/>
      <c r="F5" s="25"/>
      <c r="G5" s="25"/>
      <c r="H5" s="25"/>
      <c r="I5" s="25"/>
      <c r="J5" s="25"/>
      <c r="K5" s="25"/>
      <c r="L5" s="25"/>
      <c r="M5" s="25"/>
      <c r="N5" s="25"/>
      <c r="O5" s="25"/>
      <c r="P5" s="25"/>
      <c r="Q5" s="25"/>
      <c r="R5" s="25"/>
    </row>
    <row r="6" spans="2:35">
      <c r="B6" s="11" t="s">
        <v>102</v>
      </c>
      <c r="C6" s="11" t="s">
        <v>101</v>
      </c>
      <c r="D6" s="11"/>
      <c r="E6" s="11"/>
      <c r="F6" s="11"/>
      <c r="G6" s="11"/>
      <c r="H6" s="11"/>
      <c r="I6" s="11"/>
      <c r="J6" s="11"/>
      <c r="K6" s="11"/>
      <c r="L6" s="11"/>
      <c r="M6" s="11"/>
      <c r="N6" s="11"/>
      <c r="O6" s="11"/>
      <c r="P6" s="11"/>
      <c r="Q6" s="11"/>
      <c r="R6" s="11"/>
    </row>
    <row r="7" spans="2:35">
      <c r="B7" s="42" t="s">
        <v>0</v>
      </c>
      <c r="C7" s="12" t="s">
        <v>55</v>
      </c>
      <c r="D7" s="43" t="s">
        <v>788</v>
      </c>
      <c r="E7" s="43" t="s">
        <v>780</v>
      </c>
      <c r="F7" s="43" t="s">
        <v>774</v>
      </c>
      <c r="G7" s="43" t="s">
        <v>762</v>
      </c>
      <c r="H7" s="43" t="s">
        <v>741</v>
      </c>
      <c r="I7" s="43" t="s">
        <v>722</v>
      </c>
      <c r="J7" s="43" t="s">
        <v>718</v>
      </c>
      <c r="K7" s="43" t="s">
        <v>712</v>
      </c>
      <c r="L7" s="43" t="s">
        <v>708</v>
      </c>
      <c r="M7" s="43" t="s">
        <v>701</v>
      </c>
      <c r="N7" s="43" t="s">
        <v>689</v>
      </c>
      <c r="O7" s="43" t="s">
        <v>683</v>
      </c>
      <c r="P7" s="43" t="s">
        <v>676</v>
      </c>
      <c r="Q7" s="43" t="s">
        <v>661</v>
      </c>
      <c r="R7" s="43" t="s">
        <v>653</v>
      </c>
      <c r="S7" s="43" t="s">
        <v>648</v>
      </c>
      <c r="T7" s="43" t="s">
        <v>539</v>
      </c>
      <c r="U7" s="43" t="s">
        <v>289</v>
      </c>
      <c r="V7" s="43" t="s">
        <v>288</v>
      </c>
      <c r="W7" s="42" t="s">
        <v>304</v>
      </c>
      <c r="X7" s="42" t="s">
        <v>539</v>
      </c>
      <c r="Z7" s="42">
        <v>2025</v>
      </c>
      <c r="AA7" s="42">
        <v>2024</v>
      </c>
      <c r="AB7" s="42">
        <v>2023</v>
      </c>
      <c r="AC7" s="42">
        <v>2022</v>
      </c>
      <c r="AD7" s="42">
        <v>2021</v>
      </c>
      <c r="AE7" s="42">
        <v>2020</v>
      </c>
      <c r="AF7" s="42">
        <v>2019</v>
      </c>
      <c r="AG7" s="42">
        <v>2018</v>
      </c>
    </row>
    <row r="8" spans="2:35" ht="17.5" customHeight="1">
      <c r="B8" s="6" t="s">
        <v>4</v>
      </c>
      <c r="C8" s="49" t="s">
        <v>402</v>
      </c>
      <c r="D8" s="28">
        <v>51687</v>
      </c>
      <c r="E8" s="28">
        <v>46611</v>
      </c>
      <c r="F8" s="28">
        <v>42794</v>
      </c>
      <c r="G8" s="28">
        <v>45784</v>
      </c>
      <c r="H8" s="28">
        <v>45019</v>
      </c>
      <c r="I8" s="28">
        <v>43390</v>
      </c>
      <c r="J8" s="52">
        <v>43396</v>
      </c>
      <c r="K8" s="52">
        <v>40835</v>
      </c>
      <c r="L8" s="52">
        <v>43508</v>
      </c>
      <c r="M8" s="52">
        <v>45738</v>
      </c>
      <c r="N8" s="52">
        <v>43363</v>
      </c>
      <c r="O8" s="52">
        <v>42400</v>
      </c>
      <c r="P8" s="52">
        <f>SUM(P9:P14)</f>
        <v>43189</v>
      </c>
      <c r="Q8" s="52">
        <v>38775</v>
      </c>
      <c r="R8" s="52">
        <v>38686</v>
      </c>
      <c r="S8" s="52">
        <v>39677</v>
      </c>
      <c r="T8" s="52">
        <v>50854</v>
      </c>
      <c r="U8" s="52">
        <v>47166</v>
      </c>
      <c r="V8" s="52">
        <v>44086</v>
      </c>
      <c r="W8" s="52">
        <v>43586</v>
      </c>
      <c r="X8" s="52">
        <v>46904</v>
      </c>
      <c r="Z8" s="28">
        <v>180208</v>
      </c>
      <c r="AA8" s="28">
        <v>171129</v>
      </c>
      <c r="AB8" s="28">
        <v>174690</v>
      </c>
      <c r="AC8" s="28">
        <f>SUM(AC9:AC14)</f>
        <v>167992</v>
      </c>
      <c r="AD8" s="28">
        <v>181742</v>
      </c>
      <c r="AE8" s="28">
        <f>SUM(AE9:AE14)</f>
        <v>171918</v>
      </c>
      <c r="AF8" s="28">
        <v>132065</v>
      </c>
      <c r="AG8" s="28">
        <v>135027</v>
      </c>
    </row>
    <row r="9" spans="2:35">
      <c r="B9" s="6" t="s">
        <v>303</v>
      </c>
      <c r="C9" s="45" t="s">
        <v>403</v>
      </c>
      <c r="D9" s="28">
        <v>33931</v>
      </c>
      <c r="E9" s="28">
        <v>27227</v>
      </c>
      <c r="F9" s="28">
        <v>25211</v>
      </c>
      <c r="G9" s="28">
        <v>27863</v>
      </c>
      <c r="H9" s="28">
        <v>27270</v>
      </c>
      <c r="I9" s="28">
        <v>24718</v>
      </c>
      <c r="J9" s="28">
        <v>24280</v>
      </c>
      <c r="K9" s="28">
        <v>21781</v>
      </c>
      <c r="L9" s="28">
        <v>22510</v>
      </c>
      <c r="M9" s="28">
        <v>24690</v>
      </c>
      <c r="N9" s="28">
        <v>22244</v>
      </c>
      <c r="O9" s="28">
        <v>21944</v>
      </c>
      <c r="P9" s="28">
        <v>22698</v>
      </c>
      <c r="Q9" s="28">
        <v>18503</v>
      </c>
      <c r="R9" s="28">
        <v>18313</v>
      </c>
      <c r="S9" s="28">
        <v>19306</v>
      </c>
      <c r="T9" s="28">
        <v>30274</v>
      </c>
      <c r="U9" s="28">
        <v>26660</v>
      </c>
      <c r="V9" s="28">
        <v>23170</v>
      </c>
      <c r="W9" s="28">
        <v>22654</v>
      </c>
      <c r="X9" s="28">
        <v>27972</v>
      </c>
      <c r="Z9" s="28">
        <v>107571</v>
      </c>
      <c r="AA9" s="28">
        <v>93289</v>
      </c>
      <c r="AB9" s="28">
        <v>91576</v>
      </c>
      <c r="AC9" s="28">
        <v>86396</v>
      </c>
      <c r="AD9" s="28">
        <v>100456</v>
      </c>
      <c r="AE9" s="28">
        <v>101450</v>
      </c>
      <c r="AF9" s="28">
        <v>59555</v>
      </c>
      <c r="AG9" s="28">
        <v>62504</v>
      </c>
    </row>
    <row r="10" spans="2:35" ht="21">
      <c r="B10" s="6" t="s">
        <v>302</v>
      </c>
      <c r="C10" s="45" t="s">
        <v>404</v>
      </c>
      <c r="D10" s="28">
        <v>7966</v>
      </c>
      <c r="E10" s="28">
        <v>7990</v>
      </c>
      <c r="F10" s="28">
        <v>8303</v>
      </c>
      <c r="G10" s="28">
        <v>7930</v>
      </c>
      <c r="H10" s="28">
        <v>7642</v>
      </c>
      <c r="I10" s="28">
        <v>7677</v>
      </c>
      <c r="J10" s="28">
        <v>8140</v>
      </c>
      <c r="K10" s="28">
        <v>8971</v>
      </c>
      <c r="L10" s="28">
        <v>9138</v>
      </c>
      <c r="M10" s="28">
        <v>8630</v>
      </c>
      <c r="N10" s="28">
        <v>9133</v>
      </c>
      <c r="O10" s="28">
        <v>8842</v>
      </c>
      <c r="P10" s="28">
        <v>8662</v>
      </c>
      <c r="Q10" s="28">
        <v>8843</v>
      </c>
      <c r="R10" s="28">
        <v>8829</v>
      </c>
      <c r="S10" s="28">
        <v>9167</v>
      </c>
      <c r="T10" s="28">
        <v>9062</v>
      </c>
      <c r="U10" s="28">
        <v>9328</v>
      </c>
      <c r="V10" s="28">
        <v>9403</v>
      </c>
      <c r="W10" s="28">
        <v>7906</v>
      </c>
      <c r="X10" s="28">
        <v>10080</v>
      </c>
      <c r="Z10" s="28">
        <v>31865</v>
      </c>
      <c r="AA10" s="28">
        <v>33926</v>
      </c>
      <c r="AB10" s="28">
        <v>35267</v>
      </c>
      <c r="AC10" s="28">
        <v>35901</v>
      </c>
      <c r="AD10" s="28">
        <v>36717</v>
      </c>
      <c r="AE10" s="28">
        <v>32637</v>
      </c>
      <c r="AF10" s="28">
        <v>34791</v>
      </c>
      <c r="AG10" s="28">
        <v>39648</v>
      </c>
    </row>
    <row r="11" spans="2:35">
      <c r="B11" s="6" t="s">
        <v>301</v>
      </c>
      <c r="C11" s="45" t="s">
        <v>405</v>
      </c>
      <c r="D11" s="28">
        <v>322</v>
      </c>
      <c r="E11" s="28">
        <v>9688</v>
      </c>
      <c r="F11" s="28">
        <v>7701</v>
      </c>
      <c r="G11" s="28">
        <v>8506</v>
      </c>
      <c r="H11" s="28">
        <v>8357</v>
      </c>
      <c r="I11" s="28">
        <v>9696</v>
      </c>
      <c r="J11" s="28">
        <v>9067</v>
      </c>
      <c r="K11" s="28">
        <v>8461</v>
      </c>
      <c r="L11" s="28">
        <v>8861</v>
      </c>
      <c r="M11" s="28">
        <v>10748</v>
      </c>
      <c r="N11" s="28">
        <v>10301</v>
      </c>
      <c r="O11" s="28">
        <v>9432</v>
      </c>
      <c r="P11" s="28">
        <v>10025</v>
      </c>
      <c r="Q11" s="28">
        <v>9986</v>
      </c>
      <c r="R11" s="28">
        <v>9965</v>
      </c>
      <c r="S11" s="28">
        <v>9480</v>
      </c>
      <c r="T11" s="28">
        <v>8899</v>
      </c>
      <c r="U11" s="28">
        <v>9506</v>
      </c>
      <c r="V11" s="28">
        <v>9748</v>
      </c>
      <c r="W11" s="28">
        <v>11461</v>
      </c>
      <c r="X11" s="28">
        <v>6962</v>
      </c>
      <c r="Z11" s="28">
        <v>34252</v>
      </c>
      <c r="AA11" s="28">
        <v>36085</v>
      </c>
      <c r="AC11" s="28">
        <v>38330</v>
      </c>
      <c r="AD11" s="28">
        <v>37677</v>
      </c>
      <c r="AE11" s="28">
        <v>31281</v>
      </c>
      <c r="AF11" s="28">
        <v>32139</v>
      </c>
      <c r="AG11" s="28">
        <v>27740</v>
      </c>
    </row>
    <row r="12" spans="2:35">
      <c r="B12" s="6" t="s">
        <v>300</v>
      </c>
      <c r="C12" s="45" t="s">
        <v>406</v>
      </c>
      <c r="D12" s="28">
        <v>1</v>
      </c>
      <c r="E12" s="28">
        <v>1321</v>
      </c>
      <c r="F12" s="28">
        <v>1282</v>
      </c>
      <c r="G12" s="28">
        <v>1168</v>
      </c>
      <c r="H12" s="28">
        <v>1468</v>
      </c>
      <c r="I12" s="28">
        <v>1092</v>
      </c>
      <c r="J12" s="28">
        <v>1698</v>
      </c>
      <c r="K12" s="28">
        <v>1394</v>
      </c>
      <c r="L12" s="28">
        <v>2818</v>
      </c>
      <c r="M12" s="28">
        <v>1473</v>
      </c>
      <c r="N12" s="28">
        <v>1539</v>
      </c>
      <c r="O12" s="28">
        <v>2035</v>
      </c>
      <c r="P12" s="28">
        <v>1670</v>
      </c>
      <c r="Q12" s="28">
        <v>1329</v>
      </c>
      <c r="R12" s="28">
        <v>1460</v>
      </c>
      <c r="S12" s="28">
        <v>1596</v>
      </c>
      <c r="T12" s="28">
        <v>2480</v>
      </c>
      <c r="U12" s="28">
        <v>1587</v>
      </c>
      <c r="V12" s="28">
        <v>1624</v>
      </c>
      <c r="W12" s="28">
        <v>1431</v>
      </c>
      <c r="X12" s="28">
        <v>1713</v>
      </c>
      <c r="Z12" s="28">
        <v>5239</v>
      </c>
      <c r="AA12" s="28">
        <v>7002</v>
      </c>
      <c r="AB12" s="28">
        <v>6717</v>
      </c>
      <c r="AC12" s="28">
        <v>6865</v>
      </c>
      <c r="AD12" s="28">
        <v>6355</v>
      </c>
      <c r="AE12" s="28">
        <v>5943</v>
      </c>
      <c r="AF12" s="28">
        <v>5071</v>
      </c>
      <c r="AG12" s="28">
        <v>4636</v>
      </c>
      <c r="AI12" s="28">
        <v>40506</v>
      </c>
    </row>
    <row r="13" spans="2:35" ht="21">
      <c r="B13" s="6" t="s">
        <v>299</v>
      </c>
      <c r="C13" s="45" t="s">
        <v>407</v>
      </c>
      <c r="D13" s="28">
        <v>8836</v>
      </c>
      <c r="E13" s="28">
        <v>385</v>
      </c>
      <c r="F13" s="28">
        <v>295</v>
      </c>
      <c r="G13" s="28">
        <v>315</v>
      </c>
      <c r="H13" s="28">
        <v>281</v>
      </c>
      <c r="I13" s="28">
        <v>205</v>
      </c>
      <c r="J13" s="28">
        <v>211</v>
      </c>
      <c r="K13" s="28">
        <v>225</v>
      </c>
      <c r="L13" s="28">
        <v>180</v>
      </c>
      <c r="M13" s="28">
        <v>195</v>
      </c>
      <c r="N13" s="28">
        <v>144</v>
      </c>
      <c r="O13" s="28">
        <v>146</v>
      </c>
      <c r="P13" s="28">
        <v>132</v>
      </c>
      <c r="Q13" s="28">
        <v>114</v>
      </c>
      <c r="R13" s="28">
        <v>117</v>
      </c>
      <c r="S13" s="28">
        <v>126</v>
      </c>
      <c r="T13" s="28">
        <v>137</v>
      </c>
      <c r="U13" s="28">
        <v>83</v>
      </c>
      <c r="V13" s="28">
        <v>139</v>
      </c>
      <c r="W13" s="28">
        <v>133</v>
      </c>
      <c r="X13" s="28">
        <v>177</v>
      </c>
      <c r="Z13" s="28">
        <v>1276</v>
      </c>
      <c r="AA13" s="28">
        <v>821</v>
      </c>
      <c r="AB13" s="28">
        <v>617</v>
      </c>
      <c r="AC13" s="28">
        <v>494</v>
      </c>
      <c r="AD13" s="28">
        <v>532</v>
      </c>
      <c r="AE13" s="28">
        <v>605</v>
      </c>
      <c r="AF13" s="28">
        <v>496</v>
      </c>
      <c r="AG13" s="28">
        <v>497</v>
      </c>
    </row>
    <row r="14" spans="2:35">
      <c r="B14" s="6" t="s">
        <v>291</v>
      </c>
      <c r="C14" s="45" t="s">
        <v>408</v>
      </c>
      <c r="D14" s="28">
        <v>631</v>
      </c>
      <c r="E14" s="28">
        <v>0</v>
      </c>
      <c r="F14" s="28">
        <v>2</v>
      </c>
      <c r="G14" s="28">
        <v>2</v>
      </c>
      <c r="H14" s="28">
        <v>1</v>
      </c>
      <c r="I14" s="28">
        <v>2</v>
      </c>
      <c r="J14" s="28">
        <v>0</v>
      </c>
      <c r="K14" s="28">
        <v>3</v>
      </c>
      <c r="L14" s="28">
        <v>1</v>
      </c>
      <c r="M14" s="28">
        <v>2</v>
      </c>
      <c r="N14" s="28">
        <v>2</v>
      </c>
      <c r="O14" s="28">
        <v>1</v>
      </c>
      <c r="P14" s="28">
        <v>2</v>
      </c>
      <c r="Q14" s="28">
        <v>0</v>
      </c>
      <c r="R14" s="28">
        <v>2</v>
      </c>
      <c r="S14" s="28">
        <v>2</v>
      </c>
      <c r="T14" s="28">
        <v>2</v>
      </c>
      <c r="U14" s="28">
        <v>2</v>
      </c>
      <c r="V14" s="28">
        <v>2</v>
      </c>
      <c r="W14" s="28">
        <v>1</v>
      </c>
      <c r="X14" s="28">
        <v>0</v>
      </c>
      <c r="Z14" s="28">
        <v>5</v>
      </c>
      <c r="AA14" s="28">
        <v>6</v>
      </c>
      <c r="AB14" s="28">
        <v>7</v>
      </c>
      <c r="AC14" s="28">
        <v>6</v>
      </c>
      <c r="AD14" s="28">
        <v>5</v>
      </c>
      <c r="AE14" s="28">
        <v>2</v>
      </c>
      <c r="AF14" s="28">
        <v>13</v>
      </c>
      <c r="AG14" s="28">
        <v>2</v>
      </c>
    </row>
    <row r="15" spans="2:35" ht="15" customHeight="1">
      <c r="B15" s="6" t="s">
        <v>5</v>
      </c>
      <c r="C15" s="62" t="s">
        <v>409</v>
      </c>
      <c r="D15" s="52">
        <v>14184</v>
      </c>
      <c r="E15" s="52">
        <v>11145</v>
      </c>
      <c r="F15" s="52">
        <v>10355</v>
      </c>
      <c r="G15" s="52">
        <v>13084</v>
      </c>
      <c r="H15" s="52">
        <v>12627</v>
      </c>
      <c r="I15" s="52">
        <v>9899</v>
      </c>
      <c r="J15" s="52">
        <v>11094</v>
      </c>
      <c r="K15" s="52">
        <v>11003</v>
      </c>
      <c r="L15" s="52">
        <v>9680</v>
      </c>
      <c r="M15" s="52">
        <v>10749</v>
      </c>
      <c r="N15" s="52">
        <v>10814</v>
      </c>
      <c r="O15" s="52">
        <v>10949</v>
      </c>
      <c r="P15" s="52">
        <f>SUM(P16:P23)-P17</f>
        <v>10653</v>
      </c>
      <c r="Q15" s="52">
        <v>8881</v>
      </c>
      <c r="R15" s="52">
        <v>9571</v>
      </c>
      <c r="S15" s="52">
        <v>9624</v>
      </c>
      <c r="T15" s="52">
        <v>12348</v>
      </c>
      <c r="U15" s="52">
        <v>10257</v>
      </c>
      <c r="V15" s="52">
        <v>8935</v>
      </c>
      <c r="W15" s="52">
        <v>9821</v>
      </c>
      <c r="X15" s="52">
        <v>10875</v>
      </c>
      <c r="Z15" s="28">
        <v>47211</v>
      </c>
      <c r="AA15" s="28">
        <v>41676</v>
      </c>
      <c r="AB15" s="28">
        <v>43165</v>
      </c>
      <c r="AC15" s="28">
        <f>SUM(AC16:AC23)-AC17</f>
        <v>40424</v>
      </c>
      <c r="AD15" s="28">
        <v>39888</v>
      </c>
      <c r="AE15" s="28">
        <f>SUM(AE16:AE23)-AE17</f>
        <v>37328</v>
      </c>
      <c r="AF15" s="28">
        <v>33692</v>
      </c>
      <c r="AG15" s="28">
        <v>37133</v>
      </c>
    </row>
    <row r="16" spans="2:35">
      <c r="B16" s="6" t="s">
        <v>298</v>
      </c>
      <c r="C16" s="45" t="s">
        <v>410</v>
      </c>
      <c r="D16" s="28">
        <v>11751</v>
      </c>
      <c r="E16" s="28">
        <v>8676</v>
      </c>
      <c r="F16" s="28">
        <v>7646</v>
      </c>
      <c r="G16" s="28">
        <v>10479</v>
      </c>
      <c r="H16" s="28">
        <v>10225</v>
      </c>
      <c r="I16" s="28">
        <v>7876</v>
      </c>
      <c r="J16" s="28">
        <v>8499</v>
      </c>
      <c r="K16" s="28">
        <v>8254</v>
      </c>
      <c r="L16" s="28">
        <v>7629</v>
      </c>
      <c r="M16" s="28">
        <v>8326</v>
      </c>
      <c r="N16" s="28">
        <v>8604</v>
      </c>
      <c r="O16" s="28">
        <v>8330</v>
      </c>
      <c r="P16" s="28">
        <v>8803</v>
      </c>
      <c r="Q16" s="28">
        <v>6585</v>
      </c>
      <c r="R16" s="28">
        <v>7120</v>
      </c>
      <c r="S16" s="28">
        <v>6856</v>
      </c>
      <c r="T16" s="28">
        <v>9708</v>
      </c>
      <c r="U16" s="28">
        <v>7399</v>
      </c>
      <c r="V16" s="28">
        <v>6355</v>
      </c>
      <c r="W16" s="28">
        <v>6924</v>
      </c>
      <c r="X16" s="28">
        <v>8345</v>
      </c>
      <c r="Z16" s="28">
        <v>37026</v>
      </c>
      <c r="AA16" s="28">
        <v>32258</v>
      </c>
      <c r="AB16" s="28">
        <v>34063</v>
      </c>
      <c r="AC16" s="28">
        <v>30269</v>
      </c>
      <c r="AD16" s="28">
        <v>29023</v>
      </c>
      <c r="AE16" s="28">
        <v>27419</v>
      </c>
      <c r="AF16" s="28">
        <v>21235</v>
      </c>
      <c r="AG16" s="28">
        <v>21859</v>
      </c>
    </row>
    <row r="17" spans="2:33">
      <c r="B17" s="6" t="s">
        <v>297</v>
      </c>
      <c r="C17" s="45" t="s">
        <v>411</v>
      </c>
      <c r="D17" s="28">
        <v>304</v>
      </c>
      <c r="E17" s="28">
        <v>290</v>
      </c>
      <c r="F17" s="28">
        <v>278</v>
      </c>
      <c r="G17" s="28">
        <v>266</v>
      </c>
      <c r="H17" s="28">
        <v>258</v>
      </c>
      <c r="I17" s="28">
        <v>244</v>
      </c>
      <c r="J17" s="28">
        <v>241</v>
      </c>
      <c r="K17" s="28">
        <v>242</v>
      </c>
      <c r="L17" s="28">
        <v>231</v>
      </c>
      <c r="M17" s="28">
        <v>215</v>
      </c>
      <c r="N17" s="28">
        <v>214</v>
      </c>
      <c r="O17" s="28">
        <v>211</v>
      </c>
      <c r="P17" s="28">
        <v>203</v>
      </c>
      <c r="Q17" s="28">
        <v>180</v>
      </c>
      <c r="R17" s="28">
        <v>155</v>
      </c>
      <c r="S17" s="28">
        <v>122</v>
      </c>
      <c r="T17" s="28">
        <v>205</v>
      </c>
      <c r="U17" s="28">
        <v>172</v>
      </c>
      <c r="V17" s="28">
        <v>169</v>
      </c>
      <c r="W17" s="28">
        <v>162</v>
      </c>
      <c r="X17" s="28">
        <v>148</v>
      </c>
      <c r="Z17" s="28">
        <v>1092</v>
      </c>
      <c r="AA17" s="28">
        <v>958</v>
      </c>
      <c r="AB17" s="28">
        <v>843</v>
      </c>
      <c r="AC17" s="28">
        <v>662</v>
      </c>
      <c r="AD17" s="28">
        <v>651</v>
      </c>
      <c r="AE17" s="28">
        <v>405</v>
      </c>
      <c r="AF17" s="28">
        <v>358</v>
      </c>
      <c r="AG17" s="28">
        <v>1849</v>
      </c>
    </row>
    <row r="18" spans="2:33">
      <c r="B18" s="6" t="s">
        <v>296</v>
      </c>
      <c r="C18" s="45" t="s">
        <v>412</v>
      </c>
      <c r="D18" s="28">
        <v>1647</v>
      </c>
      <c r="E18" s="28">
        <v>2045</v>
      </c>
      <c r="F18" s="28">
        <v>2272</v>
      </c>
      <c r="G18" s="28">
        <v>2396</v>
      </c>
      <c r="H18" s="28">
        <v>1700</v>
      </c>
      <c r="I18" s="28">
        <v>2347</v>
      </c>
      <c r="J18" s="28">
        <v>2150</v>
      </c>
      <c r="K18" s="28">
        <v>2355</v>
      </c>
      <c r="L18" s="28">
        <v>1568</v>
      </c>
      <c r="M18" s="28">
        <v>1906</v>
      </c>
      <c r="N18" s="28">
        <v>1140</v>
      </c>
      <c r="O18" s="28">
        <v>2275</v>
      </c>
      <c r="P18" s="28">
        <v>1528</v>
      </c>
      <c r="Q18" s="28">
        <v>1898</v>
      </c>
      <c r="R18" s="28">
        <v>2020</v>
      </c>
      <c r="S18" s="28">
        <v>2112</v>
      </c>
      <c r="T18" s="28">
        <v>1760</v>
      </c>
      <c r="U18" s="28">
        <v>1823</v>
      </c>
      <c r="V18" s="28">
        <v>1688</v>
      </c>
      <c r="W18" s="28">
        <v>2073</v>
      </c>
      <c r="X18" s="28">
        <v>1615</v>
      </c>
      <c r="Z18" s="28">
        <v>8413</v>
      </c>
      <c r="AA18" s="28">
        <v>8420</v>
      </c>
      <c r="AB18" s="28">
        <v>6849</v>
      </c>
      <c r="AC18" s="28">
        <v>7790</v>
      </c>
      <c r="AD18" s="28">
        <v>7199</v>
      </c>
      <c r="AE18" s="28">
        <v>6151</v>
      </c>
      <c r="AF18" s="28">
        <v>7656</v>
      </c>
      <c r="AG18" s="28">
        <v>7456</v>
      </c>
    </row>
    <row r="19" spans="2:33">
      <c r="B19" s="6" t="s">
        <v>295</v>
      </c>
      <c r="C19" s="45" t="s">
        <v>413</v>
      </c>
      <c r="D19" s="28">
        <v>134</v>
      </c>
      <c r="E19" s="28">
        <v>136</v>
      </c>
      <c r="F19" s="28">
        <v>145</v>
      </c>
      <c r="G19" s="28">
        <v>145</v>
      </c>
      <c r="H19" s="28">
        <v>138</v>
      </c>
      <c r="I19" s="28">
        <v>139</v>
      </c>
      <c r="J19" s="28">
        <v>148</v>
      </c>
      <c r="K19" s="28">
        <v>150</v>
      </c>
      <c r="L19" s="28">
        <v>143</v>
      </c>
      <c r="M19" s="28">
        <v>141</v>
      </c>
      <c r="N19" s="28">
        <v>152</v>
      </c>
      <c r="O19" s="28">
        <v>153</v>
      </c>
      <c r="P19" s="28">
        <v>143</v>
      </c>
      <c r="Q19" s="28">
        <v>154</v>
      </c>
      <c r="R19" s="28">
        <v>185</v>
      </c>
      <c r="S19" s="28">
        <v>319</v>
      </c>
      <c r="T19" s="28">
        <v>356</v>
      </c>
      <c r="U19" s="28">
        <v>464</v>
      </c>
      <c r="V19" s="28">
        <v>417</v>
      </c>
      <c r="W19" s="28">
        <v>347</v>
      </c>
      <c r="X19" s="28">
        <v>447</v>
      </c>
      <c r="Z19" s="28">
        <v>564</v>
      </c>
      <c r="AA19" s="28">
        <v>580</v>
      </c>
      <c r="AB19" s="28">
        <v>589</v>
      </c>
      <c r="AC19" s="28">
        <v>1014</v>
      </c>
      <c r="AD19" s="28">
        <v>1675</v>
      </c>
      <c r="AE19" s="28">
        <v>1351</v>
      </c>
      <c r="AF19" s="28">
        <v>1039</v>
      </c>
      <c r="AG19" s="28">
        <v>2198</v>
      </c>
    </row>
    <row r="20" spans="2:33">
      <c r="B20" s="6" t="s">
        <v>294</v>
      </c>
      <c r="C20" s="45" t="s">
        <v>414</v>
      </c>
      <c r="D20" s="28">
        <v>400</v>
      </c>
      <c r="E20" s="28">
        <v>116</v>
      </c>
      <c r="F20" s="28">
        <v>122</v>
      </c>
      <c r="G20" s="28">
        <v>159</v>
      </c>
      <c r="H20" s="28">
        <v>119</v>
      </c>
      <c r="I20" s="28">
        <v>77</v>
      </c>
      <c r="J20" s="28">
        <v>130</v>
      </c>
      <c r="K20" s="28">
        <v>130</v>
      </c>
      <c r="L20" s="28">
        <v>112</v>
      </c>
      <c r="M20" s="28">
        <v>-246</v>
      </c>
      <c r="N20" s="28">
        <v>680</v>
      </c>
      <c r="O20" s="28">
        <v>0</v>
      </c>
      <c r="P20" s="28">
        <v>0</v>
      </c>
      <c r="Q20" s="28">
        <v>0</v>
      </c>
      <c r="R20" s="28">
        <v>47</v>
      </c>
      <c r="S20" s="28">
        <v>160</v>
      </c>
      <c r="T20" s="28">
        <v>306</v>
      </c>
      <c r="U20" s="28">
        <v>306</v>
      </c>
      <c r="V20" s="28">
        <v>306</v>
      </c>
      <c r="W20" s="28">
        <v>307</v>
      </c>
      <c r="X20" s="28">
        <v>306</v>
      </c>
      <c r="Z20" s="28">
        <v>516</v>
      </c>
      <c r="AA20" s="28">
        <v>449</v>
      </c>
      <c r="AB20" s="28">
        <v>434</v>
      </c>
      <c r="AC20" s="28">
        <v>513</v>
      </c>
      <c r="AD20" s="28">
        <v>1225</v>
      </c>
      <c r="AE20" s="28">
        <v>1225</v>
      </c>
      <c r="AF20" s="28">
        <v>1134</v>
      </c>
      <c r="AG20" s="28">
        <v>1225</v>
      </c>
    </row>
    <row r="21" spans="2:33">
      <c r="B21" s="6" t="s">
        <v>293</v>
      </c>
      <c r="C21" s="45" t="s">
        <v>415</v>
      </c>
      <c r="D21" s="28">
        <v>3</v>
      </c>
      <c r="E21" s="28">
        <v>2</v>
      </c>
      <c r="F21" s="28">
        <v>5</v>
      </c>
      <c r="G21" s="28">
        <v>3</v>
      </c>
      <c r="H21" s="28">
        <v>1</v>
      </c>
      <c r="I21" s="28">
        <v>1</v>
      </c>
      <c r="J21" s="28">
        <v>1</v>
      </c>
      <c r="K21" s="28">
        <v>2</v>
      </c>
      <c r="L21" s="28">
        <v>1</v>
      </c>
      <c r="M21" s="28">
        <v>355</v>
      </c>
      <c r="N21" s="28">
        <v>70</v>
      </c>
      <c r="O21" s="28">
        <v>2</v>
      </c>
      <c r="P21" s="28">
        <v>2</v>
      </c>
      <c r="Q21" s="28">
        <v>2</v>
      </c>
      <c r="R21" s="28">
        <v>20</v>
      </c>
      <c r="S21" s="28">
        <v>19</v>
      </c>
      <c r="T21" s="28">
        <v>55</v>
      </c>
      <c r="U21" s="28">
        <v>77</v>
      </c>
      <c r="V21" s="28">
        <v>9</v>
      </c>
      <c r="W21" s="28">
        <v>13</v>
      </c>
      <c r="X21" s="28">
        <v>39</v>
      </c>
      <c r="Z21" s="28">
        <v>11</v>
      </c>
      <c r="AA21" s="28">
        <v>5</v>
      </c>
      <c r="AB21" s="28">
        <v>429</v>
      </c>
      <c r="AC21" s="28">
        <v>96</v>
      </c>
      <c r="AD21" s="28">
        <v>138</v>
      </c>
      <c r="AE21" s="28">
        <v>213</v>
      </c>
      <c r="AF21" s="28">
        <v>617</v>
      </c>
      <c r="AG21" s="28">
        <v>858</v>
      </c>
    </row>
    <row r="22" spans="2:33" ht="23.5" customHeight="1">
      <c r="B22" s="6" t="s">
        <v>292</v>
      </c>
      <c r="C22" s="45" t="s">
        <v>677</v>
      </c>
      <c r="D22" s="28">
        <v>3</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Z22" s="28">
        <v>0</v>
      </c>
      <c r="AA22" s="28">
        <v>0</v>
      </c>
      <c r="AB22" s="28">
        <v>0</v>
      </c>
      <c r="AC22" s="28">
        <v>0</v>
      </c>
      <c r="AD22" s="28">
        <v>0</v>
      </c>
      <c r="AE22" s="28">
        <v>0</v>
      </c>
      <c r="AF22" s="28">
        <v>1</v>
      </c>
      <c r="AG22" s="28">
        <v>277</v>
      </c>
    </row>
    <row r="23" spans="2:33">
      <c r="B23" s="6" t="s">
        <v>291</v>
      </c>
      <c r="C23" s="45" t="s">
        <v>408</v>
      </c>
      <c r="D23" s="28">
        <v>246</v>
      </c>
      <c r="E23" s="28">
        <v>170</v>
      </c>
      <c r="F23" s="28">
        <v>165</v>
      </c>
      <c r="G23" s="28">
        <v>160</v>
      </c>
      <c r="H23" s="28">
        <v>186</v>
      </c>
      <c r="I23" s="28">
        <v>-541</v>
      </c>
      <c r="J23" s="28">
        <v>166</v>
      </c>
      <c r="K23" s="28">
        <v>112</v>
      </c>
      <c r="L23" s="28">
        <v>227</v>
      </c>
      <c r="M23" s="28">
        <v>267</v>
      </c>
      <c r="N23" s="28">
        <v>168</v>
      </c>
      <c r="O23" s="28">
        <v>189</v>
      </c>
      <c r="P23" s="28">
        <v>177</v>
      </c>
      <c r="Q23" s="28">
        <v>242</v>
      </c>
      <c r="R23" s="28">
        <v>179</v>
      </c>
      <c r="S23" s="28">
        <v>158</v>
      </c>
      <c r="T23" s="28">
        <v>163</v>
      </c>
      <c r="U23" s="28">
        <v>188</v>
      </c>
      <c r="V23" s="28">
        <v>160</v>
      </c>
      <c r="W23" s="28">
        <v>157</v>
      </c>
      <c r="X23" s="28">
        <v>123</v>
      </c>
      <c r="Z23" s="28">
        <v>681</v>
      </c>
      <c r="AA23" s="28">
        <v>-36</v>
      </c>
      <c r="AB23" s="28">
        <v>801</v>
      </c>
      <c r="AC23" s="28">
        <v>742</v>
      </c>
      <c r="AD23" s="28">
        <v>628</v>
      </c>
      <c r="AE23" s="28">
        <v>969</v>
      </c>
      <c r="AF23" s="28">
        <v>2010</v>
      </c>
      <c r="AG23" s="28">
        <v>3260</v>
      </c>
    </row>
    <row r="24" spans="2:33" s="63" customFormat="1" ht="27" customHeight="1">
      <c r="B24" s="6" t="s">
        <v>290</v>
      </c>
      <c r="C24" s="62" t="s">
        <v>416</v>
      </c>
      <c r="D24" s="52">
        <v>37503</v>
      </c>
      <c r="E24" s="52">
        <v>35466</v>
      </c>
      <c r="F24" s="52">
        <v>32439</v>
      </c>
      <c r="G24" s="52">
        <v>32700</v>
      </c>
      <c r="H24" s="52">
        <v>32392</v>
      </c>
      <c r="I24" s="52">
        <v>33491</v>
      </c>
      <c r="J24" s="52">
        <v>32302</v>
      </c>
      <c r="K24" s="52">
        <v>29832</v>
      </c>
      <c r="L24" s="52">
        <v>33828</v>
      </c>
      <c r="M24" s="52">
        <v>34989</v>
      </c>
      <c r="N24" s="52">
        <v>32549</v>
      </c>
      <c r="O24" s="52">
        <v>31451</v>
      </c>
      <c r="P24" s="52">
        <f>+P8-P15</f>
        <v>32536</v>
      </c>
      <c r="Q24" s="52">
        <v>29894</v>
      </c>
      <c r="R24" s="52">
        <v>29115</v>
      </c>
      <c r="S24" s="52">
        <v>30053</v>
      </c>
      <c r="T24" s="52">
        <f>+T8-T15</f>
        <v>38506</v>
      </c>
      <c r="U24" s="52">
        <v>36909</v>
      </c>
      <c r="V24" s="52">
        <v>35151</v>
      </c>
      <c r="W24" s="52">
        <v>33765</v>
      </c>
      <c r="X24" s="52">
        <f>+X8-X15</f>
        <v>36029</v>
      </c>
      <c r="Z24" s="52">
        <v>132997</v>
      </c>
      <c r="AA24" s="52">
        <v>129453</v>
      </c>
      <c r="AB24" s="52">
        <v>131525</v>
      </c>
      <c r="AC24" s="52">
        <f>+AC8-AC15</f>
        <v>127568</v>
      </c>
      <c r="AD24" s="52">
        <v>141854</v>
      </c>
      <c r="AE24" s="52">
        <f>+AE8-AE15</f>
        <v>134590</v>
      </c>
      <c r="AF24" s="52">
        <v>98373</v>
      </c>
      <c r="AG24" s="52">
        <v>97894</v>
      </c>
    </row>
    <row r="25" spans="2:33">
      <c r="K25" s="52"/>
    </row>
    <row r="26" spans="2:33">
      <c r="F26" s="38"/>
    </row>
    <row r="27" spans="2:33">
      <c r="D27" s="38"/>
    </row>
    <row r="29" spans="2:33">
      <c r="K29" s="38"/>
    </row>
  </sheetData>
  <phoneticPr fontId="3" type="noConversion"/>
  <hyperlinks>
    <hyperlink ref="B1" location="'Spis treści'!A1" display="Powrót do spisu treści" xr:uid="{00000000-0004-0000-0600-000000000000}"/>
    <hyperlink ref="C1" location="'Spis treści'!A1" display="Back to table of contents" xr:uid="{00000000-0004-0000-06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G26"/>
  <sheetViews>
    <sheetView showGridLines="0" workbookViewId="0">
      <selection activeCell="D20" sqref="D20:D22"/>
    </sheetView>
  </sheetViews>
  <sheetFormatPr defaultRowHeight="12.5"/>
  <cols>
    <col min="1" max="1" width="6.453125" customWidth="1"/>
    <col min="2" max="3" width="40.54296875" customWidth="1"/>
    <col min="4" max="33" width="15.54296875" customWidth="1"/>
  </cols>
  <sheetData>
    <row r="1" spans="2:33">
      <c r="B1" s="2" t="s">
        <v>94</v>
      </c>
      <c r="C1" s="2" t="s">
        <v>95</v>
      </c>
      <c r="D1" s="2"/>
      <c r="E1" s="2"/>
      <c r="F1" s="2"/>
      <c r="G1" s="2"/>
      <c r="H1" s="2"/>
      <c r="I1" s="2"/>
      <c r="J1" s="2"/>
      <c r="K1" s="2"/>
      <c r="L1" s="2"/>
      <c r="M1" s="2"/>
      <c r="N1" s="2"/>
      <c r="O1" s="2"/>
      <c r="P1" s="2"/>
      <c r="Q1" s="2"/>
    </row>
    <row r="3" spans="2:33" ht="14">
      <c r="B3" s="24" t="s">
        <v>532</v>
      </c>
      <c r="C3" s="24"/>
      <c r="D3" s="24"/>
      <c r="E3" s="24"/>
      <c r="F3" s="24"/>
      <c r="G3" s="24"/>
      <c r="H3" s="24"/>
      <c r="I3" s="24"/>
      <c r="J3" s="24"/>
      <c r="K3" s="24"/>
      <c r="L3" s="24"/>
      <c r="M3" s="24"/>
      <c r="N3" s="24"/>
      <c r="O3" s="24"/>
      <c r="P3" s="24"/>
      <c r="Q3" s="24"/>
    </row>
    <row r="4" spans="2:33">
      <c r="B4" s="4" t="s">
        <v>533</v>
      </c>
      <c r="C4" s="4"/>
      <c r="D4" s="4"/>
      <c r="E4" s="4"/>
      <c r="F4" s="4"/>
      <c r="G4" s="4"/>
      <c r="H4" s="4"/>
      <c r="I4" s="4"/>
      <c r="J4" s="4"/>
      <c r="K4" s="4"/>
      <c r="L4" s="4"/>
      <c r="M4" s="4"/>
      <c r="N4" s="4"/>
      <c r="O4" s="4"/>
      <c r="P4" s="4"/>
      <c r="Q4" s="4"/>
    </row>
    <row r="5" spans="2:33" ht="14.5">
      <c r="B5" s="25"/>
      <c r="C5" s="25"/>
      <c r="D5" s="25"/>
      <c r="E5" s="25"/>
      <c r="F5" s="25"/>
      <c r="G5" s="25"/>
      <c r="H5" s="25"/>
      <c r="I5" s="25"/>
      <c r="J5" s="25"/>
      <c r="K5" s="25"/>
      <c r="L5" s="25"/>
      <c r="M5" s="25"/>
      <c r="N5" s="25"/>
      <c r="O5" s="25"/>
      <c r="P5" s="25"/>
      <c r="Q5" s="25"/>
    </row>
    <row r="6" spans="2:33">
      <c r="B6" s="11" t="s">
        <v>102</v>
      </c>
      <c r="C6" s="11" t="s">
        <v>101</v>
      </c>
      <c r="D6" s="11"/>
      <c r="E6" s="11"/>
      <c r="F6" s="11"/>
      <c r="G6" s="11"/>
      <c r="H6" s="11"/>
      <c r="I6" s="11"/>
      <c r="J6" s="11"/>
      <c r="K6" s="11"/>
      <c r="L6" s="11"/>
      <c r="M6" s="11"/>
      <c r="N6" s="11"/>
      <c r="O6" s="11"/>
      <c r="P6" s="11"/>
      <c r="Q6" s="11"/>
    </row>
    <row r="7" spans="2:33">
      <c r="B7" s="42" t="s">
        <v>0</v>
      </c>
      <c r="C7" s="12" t="s">
        <v>55</v>
      </c>
      <c r="D7" s="43" t="s">
        <v>788</v>
      </c>
      <c r="E7" s="43" t="s">
        <v>780</v>
      </c>
      <c r="F7" s="43" t="s">
        <v>774</v>
      </c>
      <c r="G7" s="43" t="s">
        <v>762</v>
      </c>
      <c r="H7" s="43" t="s">
        <v>741</v>
      </c>
      <c r="I7" s="43" t="s">
        <v>722</v>
      </c>
      <c r="J7" s="43" t="s">
        <v>718</v>
      </c>
      <c r="K7" s="43" t="s">
        <v>712</v>
      </c>
      <c r="L7" s="43" t="s">
        <v>708</v>
      </c>
      <c r="M7" s="43" t="s">
        <v>701</v>
      </c>
      <c r="N7" s="43" t="s">
        <v>689</v>
      </c>
      <c r="O7" s="43" t="s">
        <v>683</v>
      </c>
      <c r="P7" s="43" t="s">
        <v>676</v>
      </c>
      <c r="Q7" s="43" t="s">
        <v>661</v>
      </c>
      <c r="R7" s="43" t="s">
        <v>653</v>
      </c>
      <c r="S7" s="43" t="s">
        <v>648</v>
      </c>
      <c r="T7" s="43" t="s">
        <v>539</v>
      </c>
      <c r="U7" s="43" t="s">
        <v>289</v>
      </c>
      <c r="V7" s="43" t="s">
        <v>288</v>
      </c>
      <c r="W7" s="43" t="s">
        <v>304</v>
      </c>
      <c r="X7" s="43" t="s">
        <v>567</v>
      </c>
      <c r="Z7" s="44">
        <v>2025</v>
      </c>
      <c r="AA7" s="44">
        <v>2024</v>
      </c>
      <c r="AB7" s="44">
        <v>2023</v>
      </c>
      <c r="AC7" s="44">
        <v>2022</v>
      </c>
      <c r="AD7" s="44">
        <v>2021</v>
      </c>
      <c r="AE7" s="44">
        <v>2020</v>
      </c>
      <c r="AF7" s="44">
        <v>2019</v>
      </c>
      <c r="AG7" s="44">
        <v>2018</v>
      </c>
    </row>
    <row r="8" spans="2:33">
      <c r="B8" s="6" t="s">
        <v>318</v>
      </c>
      <c r="C8" s="46" t="s">
        <v>417</v>
      </c>
      <c r="D8" s="28">
        <v>95892</v>
      </c>
      <c r="E8" s="28">
        <f>Z8-F8-G8-H8</f>
        <v>95182</v>
      </c>
      <c r="F8" s="28">
        <v>91487</v>
      </c>
      <c r="G8" s="28">
        <v>92384</v>
      </c>
      <c r="H8" s="28">
        <v>85282</v>
      </c>
      <c r="I8" s="28">
        <v>98905</v>
      </c>
      <c r="J8" s="28">
        <v>77967</v>
      </c>
      <c r="K8" s="28">
        <v>78884</v>
      </c>
      <c r="L8" s="28">
        <v>74035</v>
      </c>
      <c r="M8" s="28">
        <v>74106</v>
      </c>
      <c r="N8" s="28">
        <v>63579</v>
      </c>
      <c r="O8" s="28">
        <v>66305</v>
      </c>
      <c r="P8" s="28">
        <v>60675</v>
      </c>
      <c r="Q8" s="28">
        <f t="shared" ref="Q8:Q16" si="0">+AC8-R8-S8-T8</f>
        <v>64190</v>
      </c>
      <c r="R8" s="28">
        <v>54863</v>
      </c>
      <c r="S8" s="28">
        <v>56451</v>
      </c>
      <c r="T8" s="28">
        <v>53231</v>
      </c>
      <c r="U8" s="28">
        <v>53602</v>
      </c>
      <c r="V8" s="28">
        <v>45428</v>
      </c>
      <c r="W8" s="28">
        <v>48244</v>
      </c>
      <c r="X8" s="28">
        <v>43868</v>
      </c>
      <c r="Z8" s="28">
        <v>364335</v>
      </c>
      <c r="AA8" s="28">
        <v>329791</v>
      </c>
      <c r="AB8" s="28">
        <v>264665</v>
      </c>
      <c r="AC8" s="28">
        <v>228735</v>
      </c>
      <c r="AD8" s="28">
        <v>191142</v>
      </c>
      <c r="AE8" s="28">
        <v>170723</v>
      </c>
      <c r="AF8" s="28">
        <v>157053</v>
      </c>
      <c r="AG8" s="28">
        <v>161269</v>
      </c>
    </row>
    <row r="9" spans="2:33">
      <c r="B9" s="6" t="s">
        <v>317</v>
      </c>
      <c r="C9" s="45" t="s">
        <v>418</v>
      </c>
      <c r="D9" s="28">
        <v>74333</v>
      </c>
      <c r="E9" s="28">
        <f t="shared" ref="E9:E23" si="1">Z9-F9-G9-H9</f>
        <v>59261</v>
      </c>
      <c r="F9" s="28">
        <v>45926</v>
      </c>
      <c r="G9" s="28">
        <v>44114</v>
      </c>
      <c r="H9" s="28">
        <v>62227</v>
      </c>
      <c r="I9" s="28">
        <v>54172</v>
      </c>
      <c r="J9" s="28">
        <v>39594</v>
      </c>
      <c r="K9" s="28">
        <v>40493</v>
      </c>
      <c r="L9" s="28">
        <v>59028</v>
      </c>
      <c r="M9" s="28">
        <v>48920</v>
      </c>
      <c r="N9" s="28">
        <v>38405</v>
      </c>
      <c r="O9" s="28">
        <v>36172</v>
      </c>
      <c r="P9" s="28">
        <f>SUM(P10:P18)</f>
        <v>56120</v>
      </c>
      <c r="Q9" s="28">
        <f t="shared" si="0"/>
        <v>33177</v>
      </c>
      <c r="R9" s="28">
        <v>74295</v>
      </c>
      <c r="S9" s="28">
        <v>39885</v>
      </c>
      <c r="T9" s="28">
        <f>SUM(T10:T18)</f>
        <v>57243</v>
      </c>
      <c r="U9" s="28">
        <v>37386</v>
      </c>
      <c r="V9" s="28">
        <v>33831</v>
      </c>
      <c r="W9" s="28">
        <v>31633</v>
      </c>
      <c r="X9" s="28">
        <f>SUM(X10:X18)</f>
        <v>45867</v>
      </c>
      <c r="Z9" s="28">
        <v>211528</v>
      </c>
      <c r="AA9" s="28">
        <v>193287</v>
      </c>
      <c r="AB9" s="28">
        <v>179617</v>
      </c>
      <c r="AC9" s="28">
        <v>204600</v>
      </c>
      <c r="AD9" s="28">
        <v>148717</v>
      </c>
      <c r="AE9" s="28">
        <v>152733</v>
      </c>
      <c r="AF9" s="28">
        <v>148643</v>
      </c>
      <c r="AG9" s="28">
        <v>156191</v>
      </c>
    </row>
    <row r="10" spans="2:33">
      <c r="B10" s="6" t="s">
        <v>316</v>
      </c>
      <c r="C10" s="45" t="s">
        <v>419</v>
      </c>
      <c r="D10" s="28">
        <v>41528</v>
      </c>
      <c r="E10" s="28">
        <f t="shared" si="1"/>
        <v>50678</v>
      </c>
      <c r="F10" s="28">
        <v>40118</v>
      </c>
      <c r="G10" s="28">
        <v>38707</v>
      </c>
      <c r="H10" s="28">
        <v>36335</v>
      </c>
      <c r="I10" s="28">
        <v>45701</v>
      </c>
      <c r="J10" s="28">
        <v>35606</v>
      </c>
      <c r="K10" s="28">
        <v>36241</v>
      </c>
      <c r="L10" s="28">
        <v>33152</v>
      </c>
      <c r="M10" s="28">
        <v>42273</v>
      </c>
      <c r="N10" s="28">
        <v>34258</v>
      </c>
      <c r="O10" s="28">
        <v>32264</v>
      </c>
      <c r="P10" s="28">
        <v>30079</v>
      </c>
      <c r="Q10" s="28">
        <f t="shared" si="0"/>
        <v>35529</v>
      </c>
      <c r="R10" s="28">
        <v>29886</v>
      </c>
      <c r="S10" s="28">
        <v>30861</v>
      </c>
      <c r="T10" s="28">
        <v>27361</v>
      </c>
      <c r="U10" s="28">
        <v>31512</v>
      </c>
      <c r="V10" s="28">
        <v>28362</v>
      </c>
      <c r="W10" s="28">
        <v>26804</v>
      </c>
      <c r="X10" s="28">
        <v>24724</v>
      </c>
      <c r="Z10" s="28">
        <v>165838</v>
      </c>
      <c r="AA10" s="28">
        <v>150700</v>
      </c>
      <c r="AB10" s="28">
        <v>138874</v>
      </c>
      <c r="AC10" s="28">
        <v>123637</v>
      </c>
      <c r="AD10" s="28">
        <v>111402</v>
      </c>
      <c r="AE10" s="28">
        <v>109058</v>
      </c>
      <c r="AF10" s="28">
        <v>100158</v>
      </c>
      <c r="AG10" s="28">
        <v>115600</v>
      </c>
    </row>
    <row r="11" spans="2:33">
      <c r="B11" s="6" t="s">
        <v>315</v>
      </c>
      <c r="C11" s="45" t="s">
        <v>420</v>
      </c>
      <c r="D11" s="28">
        <v>2404</v>
      </c>
      <c r="E11" s="28">
        <f t="shared" si="1"/>
        <v>5111</v>
      </c>
      <c r="F11" s="28">
        <v>1766</v>
      </c>
      <c r="G11" s="28">
        <v>1835</v>
      </c>
      <c r="H11" s="28">
        <v>2249</v>
      </c>
      <c r="I11" s="28">
        <v>7720</v>
      </c>
      <c r="J11" s="28">
        <v>2486</v>
      </c>
      <c r="K11" s="28">
        <v>3349</v>
      </c>
      <c r="L11" s="28">
        <v>4419</v>
      </c>
      <c r="M11" s="28">
        <v>5889</v>
      </c>
      <c r="N11" s="28">
        <v>2548</v>
      </c>
      <c r="O11" s="28">
        <v>2706</v>
      </c>
      <c r="P11" s="28">
        <v>2741</v>
      </c>
      <c r="Q11" s="28">
        <f t="shared" si="0"/>
        <v>2847</v>
      </c>
      <c r="R11" s="28">
        <v>2142</v>
      </c>
      <c r="S11" s="28">
        <v>2114</v>
      </c>
      <c r="T11" s="28">
        <v>2073</v>
      </c>
      <c r="U11" s="28">
        <v>2504</v>
      </c>
      <c r="V11" s="28">
        <v>1427</v>
      </c>
      <c r="W11" s="28">
        <v>1603</v>
      </c>
      <c r="X11" s="28">
        <v>1720</v>
      </c>
      <c r="Z11" s="28">
        <v>10961</v>
      </c>
      <c r="AA11" s="28">
        <v>17974</v>
      </c>
      <c r="AB11" s="28">
        <v>13884</v>
      </c>
      <c r="AC11" s="28">
        <v>9176</v>
      </c>
      <c r="AD11" s="28">
        <v>7254</v>
      </c>
      <c r="AE11" s="28">
        <v>5480</v>
      </c>
      <c r="AF11" s="28">
        <v>5452</v>
      </c>
      <c r="AG11" s="28">
        <v>5518</v>
      </c>
    </row>
    <row r="12" spans="2:33">
      <c r="B12" s="6" t="s">
        <v>314</v>
      </c>
      <c r="C12" s="45" t="s">
        <v>421</v>
      </c>
      <c r="D12" s="28">
        <v>29519</v>
      </c>
      <c r="E12" s="28">
        <f t="shared" si="1"/>
        <v>2245</v>
      </c>
      <c r="F12" s="28">
        <v>2601</v>
      </c>
      <c r="G12" s="28">
        <v>2744</v>
      </c>
      <c r="H12" s="28">
        <v>22212</v>
      </c>
      <c r="I12" s="28">
        <v>0</v>
      </c>
      <c r="J12" s="28">
        <v>8</v>
      </c>
      <c r="K12" s="28">
        <v>0</v>
      </c>
      <c r="L12" s="28">
        <v>20243</v>
      </c>
      <c r="M12" s="28">
        <v>105</v>
      </c>
      <c r="N12" s="28">
        <v>313</v>
      </c>
      <c r="O12" s="28">
        <v>301</v>
      </c>
      <c r="P12" s="28">
        <v>22366</v>
      </c>
      <c r="Q12" s="28">
        <f t="shared" si="0"/>
        <v>-9265</v>
      </c>
      <c r="R12" s="28">
        <v>6150</v>
      </c>
      <c r="S12" s="28">
        <v>6035</v>
      </c>
      <c r="T12" s="28">
        <v>27092</v>
      </c>
      <c r="U12" s="28">
        <v>2769</v>
      </c>
      <c r="V12" s="28">
        <v>2938</v>
      </c>
      <c r="W12" s="28">
        <v>2591</v>
      </c>
      <c r="X12" s="28">
        <v>18775</v>
      </c>
      <c r="Z12" s="28">
        <v>29802</v>
      </c>
      <c r="AA12" s="28">
        <v>20251</v>
      </c>
      <c r="AB12" s="28">
        <v>23085</v>
      </c>
      <c r="AC12" s="28">
        <v>30012</v>
      </c>
      <c r="AD12" s="28">
        <v>27073</v>
      </c>
      <c r="AE12" s="28">
        <v>35552</v>
      </c>
      <c r="AF12" s="28">
        <v>39986</v>
      </c>
      <c r="AG12" s="28">
        <v>32394</v>
      </c>
    </row>
    <row r="13" spans="2:33">
      <c r="B13" s="6" t="s">
        <v>313</v>
      </c>
      <c r="C13" s="45" t="s">
        <v>422</v>
      </c>
      <c r="D13" s="28">
        <v>715</v>
      </c>
      <c r="E13" s="28">
        <f t="shared" si="1"/>
        <v>1269</v>
      </c>
      <c r="F13" s="28">
        <v>1327</v>
      </c>
      <c r="G13" s="28">
        <v>792</v>
      </c>
      <c r="H13" s="28">
        <v>1027</v>
      </c>
      <c r="I13" s="28">
        <v>721</v>
      </c>
      <c r="J13" s="28">
        <v>1289</v>
      </c>
      <c r="K13" s="28">
        <v>873</v>
      </c>
      <c r="L13" s="28">
        <v>836</v>
      </c>
      <c r="M13" s="28">
        <v>698</v>
      </c>
      <c r="N13" s="28">
        <v>1181</v>
      </c>
      <c r="O13" s="28">
        <v>824</v>
      </c>
      <c r="P13" s="28">
        <v>623</v>
      </c>
      <c r="Q13" s="28">
        <f t="shared" si="0"/>
        <v>645</v>
      </c>
      <c r="R13" s="28">
        <v>1040</v>
      </c>
      <c r="S13" s="28">
        <v>802</v>
      </c>
      <c r="T13" s="28">
        <v>644</v>
      </c>
      <c r="U13" s="28">
        <v>559</v>
      </c>
      <c r="V13" s="28">
        <v>1034</v>
      </c>
      <c r="W13" s="28">
        <v>559</v>
      </c>
      <c r="X13" s="28">
        <v>609</v>
      </c>
      <c r="Z13" s="28">
        <v>4415</v>
      </c>
      <c r="AA13" s="28">
        <v>3894</v>
      </c>
      <c r="AB13" s="28">
        <v>3326</v>
      </c>
      <c r="AC13" s="28">
        <v>3131</v>
      </c>
      <c r="AD13" s="28">
        <v>2761</v>
      </c>
      <c r="AE13" s="28">
        <v>2360</v>
      </c>
      <c r="AF13" s="28">
        <v>2819</v>
      </c>
      <c r="AG13" s="28">
        <v>2271</v>
      </c>
    </row>
    <row r="14" spans="2:33" ht="21">
      <c r="B14" s="6" t="s">
        <v>312</v>
      </c>
      <c r="C14" s="45" t="s">
        <v>423</v>
      </c>
      <c r="D14" s="28">
        <v>131</v>
      </c>
      <c r="E14" s="28">
        <f t="shared" si="1"/>
        <v>71</v>
      </c>
      <c r="F14" s="28">
        <v>-71</v>
      </c>
      <c r="G14" s="28">
        <v>0</v>
      </c>
      <c r="H14" s="28">
        <v>374</v>
      </c>
      <c r="I14" s="28">
        <v>0</v>
      </c>
      <c r="J14" s="28">
        <v>0</v>
      </c>
      <c r="K14" s="28">
        <v>0</v>
      </c>
      <c r="L14" s="28">
        <v>348</v>
      </c>
      <c r="M14" s="28">
        <v>0</v>
      </c>
      <c r="N14" s="28">
        <v>0</v>
      </c>
      <c r="O14" s="28">
        <v>47</v>
      </c>
      <c r="P14" s="28">
        <v>281</v>
      </c>
      <c r="Q14" s="28">
        <f t="shared" si="0"/>
        <v>39</v>
      </c>
      <c r="R14" s="28">
        <v>56</v>
      </c>
      <c r="S14" s="28">
        <v>50</v>
      </c>
      <c r="T14" s="28">
        <v>50</v>
      </c>
      <c r="U14" s="28">
        <v>19</v>
      </c>
      <c r="V14" s="28">
        <v>48</v>
      </c>
      <c r="W14" s="28">
        <v>53</v>
      </c>
      <c r="X14" s="28">
        <v>16</v>
      </c>
      <c r="Z14" s="28">
        <v>374</v>
      </c>
      <c r="AA14" s="28">
        <v>348</v>
      </c>
      <c r="AB14" s="28">
        <v>328</v>
      </c>
      <c r="AC14" s="28">
        <v>195</v>
      </c>
      <c r="AD14" s="28">
        <v>136</v>
      </c>
      <c r="AE14" s="28">
        <v>192</v>
      </c>
      <c r="AF14" s="28">
        <v>119</v>
      </c>
      <c r="AG14" s="28">
        <v>106</v>
      </c>
    </row>
    <row r="15" spans="2:33" ht="21">
      <c r="B15" s="6" t="s">
        <v>654</v>
      </c>
      <c r="C15" s="45" t="s">
        <v>655</v>
      </c>
      <c r="D15" s="28">
        <v>0</v>
      </c>
      <c r="E15" s="28">
        <f t="shared" si="1"/>
        <v>0</v>
      </c>
      <c r="F15" s="28">
        <v>0</v>
      </c>
      <c r="G15" s="28">
        <v>0</v>
      </c>
      <c r="H15" s="28">
        <v>0</v>
      </c>
      <c r="I15" s="28">
        <v>0</v>
      </c>
      <c r="J15" s="28">
        <v>0</v>
      </c>
      <c r="K15" s="28">
        <v>0</v>
      </c>
      <c r="L15" s="28">
        <v>0</v>
      </c>
      <c r="M15" s="28">
        <v>0</v>
      </c>
      <c r="N15" s="28">
        <v>0</v>
      </c>
      <c r="O15" s="28">
        <v>0</v>
      </c>
      <c r="P15" s="28">
        <v>0</v>
      </c>
      <c r="Q15" s="28">
        <f t="shared" si="0"/>
        <v>3359</v>
      </c>
      <c r="R15" s="28">
        <v>34999</v>
      </c>
      <c r="S15" s="28"/>
      <c r="T15" s="28"/>
      <c r="U15" s="28"/>
      <c r="V15" s="28"/>
      <c r="W15" s="28"/>
      <c r="X15" s="28"/>
      <c r="Z15" s="28">
        <v>0</v>
      </c>
      <c r="AA15" s="28">
        <v>0</v>
      </c>
      <c r="AB15" s="28"/>
      <c r="AC15" s="28">
        <v>38358</v>
      </c>
      <c r="AD15" s="28"/>
      <c r="AE15" s="28"/>
      <c r="AF15" s="28"/>
      <c r="AG15" s="28"/>
    </row>
    <row r="16" spans="2:33">
      <c r="B16" s="6" t="s">
        <v>311</v>
      </c>
      <c r="C16" s="45" t="s">
        <v>424</v>
      </c>
      <c r="D16" s="28">
        <v>36</v>
      </c>
      <c r="E16" s="28">
        <f t="shared" si="1"/>
        <v>36</v>
      </c>
      <c r="F16" s="28">
        <v>36</v>
      </c>
      <c r="G16" s="28">
        <v>36</v>
      </c>
      <c r="H16" s="28">
        <v>30</v>
      </c>
      <c r="I16" s="28">
        <v>30</v>
      </c>
      <c r="J16" s="28">
        <v>30</v>
      </c>
      <c r="K16" s="28">
        <v>30</v>
      </c>
      <c r="L16" s="28">
        <v>30</v>
      </c>
      <c r="M16" s="28">
        <v>30</v>
      </c>
      <c r="N16" s="28">
        <v>30</v>
      </c>
      <c r="O16" s="28">
        <v>30</v>
      </c>
      <c r="P16" s="28">
        <v>30</v>
      </c>
      <c r="Q16" s="28">
        <f t="shared" si="0"/>
        <v>23</v>
      </c>
      <c r="R16" s="28">
        <v>22</v>
      </c>
      <c r="S16" s="28">
        <v>23</v>
      </c>
      <c r="T16" s="28">
        <v>23</v>
      </c>
      <c r="U16" s="28">
        <v>23</v>
      </c>
      <c r="V16" s="28">
        <v>22</v>
      </c>
      <c r="W16" s="28">
        <v>23</v>
      </c>
      <c r="X16" s="28">
        <v>23</v>
      </c>
      <c r="Z16" s="28">
        <v>138</v>
      </c>
      <c r="AA16" s="28">
        <v>120</v>
      </c>
      <c r="AB16" s="28">
        <v>120</v>
      </c>
      <c r="AC16" s="28">
        <v>91</v>
      </c>
      <c r="AD16" s="28">
        <v>91</v>
      </c>
      <c r="AE16" s="28">
        <v>91</v>
      </c>
      <c r="AF16" s="28">
        <v>91</v>
      </c>
      <c r="AG16" s="28">
        <v>91</v>
      </c>
    </row>
    <row r="17" spans="2:33" ht="21">
      <c r="B17" s="6" t="s">
        <v>690</v>
      </c>
      <c r="C17" s="45" t="s">
        <v>691</v>
      </c>
      <c r="D17" s="28">
        <v>0</v>
      </c>
      <c r="E17" s="28">
        <f t="shared" si="1"/>
        <v>-149</v>
      </c>
      <c r="F17" s="28">
        <v>149</v>
      </c>
      <c r="G17" s="28">
        <v>0</v>
      </c>
      <c r="H17" s="28">
        <v>0</v>
      </c>
      <c r="I17" s="28">
        <v>0</v>
      </c>
      <c r="J17" s="28">
        <v>175</v>
      </c>
      <c r="K17" s="28">
        <v>0</v>
      </c>
      <c r="L17" s="28"/>
      <c r="M17" s="28"/>
      <c r="N17" s="28">
        <v>75</v>
      </c>
      <c r="O17" s="28"/>
      <c r="P17" s="28"/>
      <c r="Q17" s="28"/>
      <c r="R17" s="28"/>
      <c r="S17" s="28"/>
      <c r="T17" s="28"/>
      <c r="U17" s="28"/>
      <c r="V17" s="28"/>
      <c r="W17" s="28"/>
      <c r="X17" s="28"/>
      <c r="Z17" s="28"/>
      <c r="AA17" s="28"/>
      <c r="AB17" s="28"/>
      <c r="AC17" s="28"/>
      <c r="AD17" s="28"/>
      <c r="AE17" s="28"/>
      <c r="AF17" s="28"/>
      <c r="AG17" s="28"/>
    </row>
    <row r="18" spans="2:33">
      <c r="B18" s="6" t="s">
        <v>310</v>
      </c>
      <c r="C18" s="45" t="s">
        <v>568</v>
      </c>
      <c r="D18" s="28">
        <v>0</v>
      </c>
      <c r="E18" s="28">
        <f t="shared" si="1"/>
        <v>0</v>
      </c>
      <c r="F18" s="28">
        <v>0</v>
      </c>
      <c r="G18" s="28">
        <v>0</v>
      </c>
      <c r="H18" s="28">
        <v>0</v>
      </c>
      <c r="I18" s="28">
        <v>0</v>
      </c>
      <c r="J18" s="28">
        <v>0</v>
      </c>
      <c r="K18" s="28">
        <v>0</v>
      </c>
      <c r="L18" s="28">
        <v>0</v>
      </c>
      <c r="M18" s="28">
        <v>0</v>
      </c>
      <c r="N18" s="28">
        <v>0</v>
      </c>
      <c r="O18" s="28">
        <v>0</v>
      </c>
      <c r="P18" s="28">
        <v>0</v>
      </c>
      <c r="Q18" s="28">
        <f t="shared" ref="Q18:Q23" si="2">+AC18-R18-S18-T18</f>
        <v>0</v>
      </c>
      <c r="R18" s="28">
        <v>0</v>
      </c>
      <c r="S18" s="28">
        <v>0</v>
      </c>
      <c r="T18" s="28">
        <v>0</v>
      </c>
      <c r="U18" s="28">
        <v>0</v>
      </c>
      <c r="V18" s="28">
        <v>0</v>
      </c>
      <c r="W18" s="28">
        <v>0</v>
      </c>
      <c r="X18" s="28">
        <v>0</v>
      </c>
      <c r="Z18" s="28"/>
      <c r="AA18" s="28"/>
      <c r="AB18" s="28"/>
      <c r="AC18" s="28"/>
      <c r="AD18" s="28">
        <v>0</v>
      </c>
      <c r="AE18" s="28">
        <v>0</v>
      </c>
      <c r="AF18" s="28">
        <v>18</v>
      </c>
      <c r="AG18" s="28">
        <v>211</v>
      </c>
    </row>
    <row r="19" spans="2:33">
      <c r="B19" s="6" t="s">
        <v>309</v>
      </c>
      <c r="C19" s="45" t="s">
        <v>425</v>
      </c>
      <c r="D19" s="28">
        <v>17250</v>
      </c>
      <c r="E19" s="28">
        <f t="shared" si="1"/>
        <v>17913</v>
      </c>
      <c r="F19" s="28">
        <v>18925</v>
      </c>
      <c r="G19" s="28">
        <v>19759</v>
      </c>
      <c r="H19" s="28">
        <v>20947</v>
      </c>
      <c r="I19" s="28">
        <v>20486</v>
      </c>
      <c r="J19" s="28">
        <v>20225</v>
      </c>
      <c r="K19" s="28">
        <v>19620</v>
      </c>
      <c r="L19" s="28">
        <v>18960</v>
      </c>
      <c r="M19" s="28">
        <v>19319</v>
      </c>
      <c r="N19" s="28">
        <v>18347</v>
      </c>
      <c r="O19" s="28">
        <v>18459</v>
      </c>
      <c r="P19" s="28">
        <f>SUM(P20:P22)</f>
        <v>17759</v>
      </c>
      <c r="Q19" s="28">
        <f t="shared" si="2"/>
        <v>16644</v>
      </c>
      <c r="R19" s="28">
        <v>15591</v>
      </c>
      <c r="S19" s="28">
        <v>15369</v>
      </c>
      <c r="T19" s="28">
        <f>SUM(T20:T22)</f>
        <v>15129</v>
      </c>
      <c r="U19" s="28">
        <v>14420</v>
      </c>
      <c r="V19" s="28">
        <v>13975</v>
      </c>
      <c r="W19" s="28">
        <v>13801</v>
      </c>
      <c r="X19" s="28">
        <f>SUM(X20:X22)</f>
        <v>13647</v>
      </c>
      <c r="Z19" s="28">
        <v>77544</v>
      </c>
      <c r="AA19" s="28">
        <v>79291</v>
      </c>
      <c r="AB19" s="28">
        <v>73884</v>
      </c>
      <c r="AC19" s="28">
        <v>62733</v>
      </c>
      <c r="AD19" s="28">
        <v>55843</v>
      </c>
      <c r="AE19" s="28">
        <v>52905</v>
      </c>
      <c r="AF19" s="28">
        <v>55658</v>
      </c>
      <c r="AG19" s="28">
        <v>39783</v>
      </c>
    </row>
    <row r="20" spans="2:33">
      <c r="B20" s="6" t="s">
        <v>308</v>
      </c>
      <c r="C20" s="45" t="s">
        <v>426</v>
      </c>
      <c r="D20" s="28">
        <v>5562</v>
      </c>
      <c r="E20" s="28">
        <f t="shared" si="1"/>
        <v>6010</v>
      </c>
      <c r="F20" s="28">
        <v>5736</v>
      </c>
      <c r="G20" s="28">
        <v>5751</v>
      </c>
      <c r="H20" s="28">
        <v>5643</v>
      </c>
      <c r="I20" s="28">
        <v>5512</v>
      </c>
      <c r="J20" s="28">
        <v>5344</v>
      </c>
      <c r="K20" s="28">
        <v>5123</v>
      </c>
      <c r="L20" s="28">
        <v>5073</v>
      </c>
      <c r="M20" s="28">
        <v>4976</v>
      </c>
      <c r="N20" s="28">
        <v>4962</v>
      </c>
      <c r="O20" s="28">
        <v>4915</v>
      </c>
      <c r="P20" s="28">
        <v>4825</v>
      </c>
      <c r="Q20" s="28">
        <f t="shared" si="2"/>
        <v>4255</v>
      </c>
      <c r="R20" s="28">
        <v>3875</v>
      </c>
      <c r="S20" s="28">
        <v>3794</v>
      </c>
      <c r="T20" s="28">
        <v>3637</v>
      </c>
      <c r="U20" s="28">
        <v>3368</v>
      </c>
      <c r="V20" s="28">
        <v>3274</v>
      </c>
      <c r="W20" s="28">
        <v>3313</v>
      </c>
      <c r="X20" s="28">
        <v>3548</v>
      </c>
      <c r="Z20" s="28">
        <v>23140</v>
      </c>
      <c r="AA20" s="28">
        <v>21052</v>
      </c>
      <c r="AB20" s="28">
        <v>19678</v>
      </c>
      <c r="AC20" s="28">
        <v>15561</v>
      </c>
      <c r="AD20" s="28">
        <v>13503</v>
      </c>
      <c r="AE20" s="28">
        <v>12961</v>
      </c>
      <c r="AF20" s="28">
        <v>12587</v>
      </c>
      <c r="AG20" s="28">
        <v>14240</v>
      </c>
    </row>
    <row r="21" spans="2:33">
      <c r="B21" s="6" t="s">
        <v>307</v>
      </c>
      <c r="C21" s="45" t="s">
        <v>427</v>
      </c>
      <c r="D21" s="28">
        <v>7196</v>
      </c>
      <c r="E21" s="28">
        <f t="shared" si="1"/>
        <v>7114</v>
      </c>
      <c r="F21" s="28">
        <v>8293</v>
      </c>
      <c r="G21" s="28">
        <v>8842</v>
      </c>
      <c r="H21" s="28">
        <v>10365</v>
      </c>
      <c r="I21" s="28">
        <v>10081</v>
      </c>
      <c r="J21" s="28">
        <v>9993</v>
      </c>
      <c r="K21" s="28">
        <v>9917</v>
      </c>
      <c r="L21" s="28">
        <v>9739</v>
      </c>
      <c r="M21" s="28">
        <v>9871</v>
      </c>
      <c r="N21" s="28">
        <v>9481</v>
      </c>
      <c r="O21" s="28">
        <v>9310</v>
      </c>
      <c r="P21" s="28">
        <v>8677</v>
      </c>
      <c r="Q21" s="28">
        <f t="shared" si="2"/>
        <v>8158</v>
      </c>
      <c r="R21" s="28">
        <v>7721</v>
      </c>
      <c r="S21" s="28">
        <v>7327</v>
      </c>
      <c r="T21" s="28">
        <v>7236</v>
      </c>
      <c r="U21" s="28">
        <v>6999</v>
      </c>
      <c r="V21" s="28">
        <v>6721</v>
      </c>
      <c r="W21" s="28">
        <v>6790</v>
      </c>
      <c r="X21" s="28">
        <v>6690</v>
      </c>
      <c r="Z21" s="28">
        <v>34614</v>
      </c>
      <c r="AA21" s="28">
        <v>39730</v>
      </c>
      <c r="AB21" s="28">
        <v>37339</v>
      </c>
      <c r="AC21" s="28">
        <v>30442</v>
      </c>
      <c r="AD21" s="28">
        <v>27200</v>
      </c>
      <c r="AE21" s="28">
        <v>24402</v>
      </c>
      <c r="AF21" s="28">
        <v>25675</v>
      </c>
      <c r="AG21" s="28">
        <v>25543</v>
      </c>
    </row>
    <row r="22" spans="2:33">
      <c r="B22" s="6" t="s">
        <v>306</v>
      </c>
      <c r="C22" s="45" t="s">
        <v>428</v>
      </c>
      <c r="D22" s="28">
        <v>4492</v>
      </c>
      <c r="E22" s="28">
        <f t="shared" si="1"/>
        <v>4789</v>
      </c>
      <c r="F22" s="28">
        <v>4896</v>
      </c>
      <c r="G22" s="28">
        <v>5166</v>
      </c>
      <c r="H22" s="28">
        <v>4939</v>
      </c>
      <c r="I22" s="28">
        <v>4893</v>
      </c>
      <c r="J22" s="28">
        <v>4888</v>
      </c>
      <c r="K22" s="28">
        <v>4580</v>
      </c>
      <c r="L22" s="28">
        <v>4148</v>
      </c>
      <c r="M22" s="28">
        <v>4472</v>
      </c>
      <c r="N22" s="28">
        <v>3904</v>
      </c>
      <c r="O22" s="28">
        <v>4234</v>
      </c>
      <c r="P22" s="28">
        <v>4257</v>
      </c>
      <c r="Q22" s="28">
        <f t="shared" si="2"/>
        <v>4231</v>
      </c>
      <c r="R22" s="28">
        <v>3995</v>
      </c>
      <c r="S22" s="28">
        <v>4248</v>
      </c>
      <c r="T22" s="28">
        <v>4256</v>
      </c>
      <c r="U22" s="28">
        <v>4053</v>
      </c>
      <c r="V22" s="28">
        <v>3980</v>
      </c>
      <c r="W22" s="28">
        <v>3698</v>
      </c>
      <c r="X22" s="28">
        <v>3409</v>
      </c>
      <c r="Z22" s="28">
        <v>19790</v>
      </c>
      <c r="AA22" s="28">
        <v>18509</v>
      </c>
      <c r="AB22" s="28">
        <v>16867</v>
      </c>
      <c r="AC22" s="28">
        <v>16730</v>
      </c>
      <c r="AD22" s="28">
        <v>15140</v>
      </c>
      <c r="AE22" s="28">
        <v>15542</v>
      </c>
      <c r="AF22" s="28">
        <v>17396</v>
      </c>
      <c r="AG22" s="28">
        <v>0</v>
      </c>
    </row>
    <row r="23" spans="2:33" ht="13">
      <c r="B23" s="6" t="s">
        <v>305</v>
      </c>
      <c r="C23" s="62" t="s">
        <v>429</v>
      </c>
      <c r="D23" s="52">
        <v>187475</v>
      </c>
      <c r="E23" s="52">
        <f t="shared" si="1"/>
        <v>172356</v>
      </c>
      <c r="F23" s="52">
        <v>156338</v>
      </c>
      <c r="G23" s="52">
        <v>156257</v>
      </c>
      <c r="H23" s="52">
        <v>168456</v>
      </c>
      <c r="I23" s="52">
        <v>173563</v>
      </c>
      <c r="J23" s="52">
        <v>137786</v>
      </c>
      <c r="K23" s="52">
        <v>138997</v>
      </c>
      <c r="L23" s="52">
        <v>152023</v>
      </c>
      <c r="M23" s="52">
        <v>142345</v>
      </c>
      <c r="N23" s="52">
        <v>120331</v>
      </c>
      <c r="O23" s="52">
        <v>120936</v>
      </c>
      <c r="P23" s="52">
        <f>SUM(P8:P9)+P19</f>
        <v>134554</v>
      </c>
      <c r="Q23" s="52">
        <f t="shared" si="2"/>
        <v>114011</v>
      </c>
      <c r="R23" s="52">
        <v>144749</v>
      </c>
      <c r="S23" s="52">
        <v>111705</v>
      </c>
      <c r="T23" s="52">
        <f>SUM(T8:T9)+T19</f>
        <v>125603</v>
      </c>
      <c r="U23" s="52">
        <v>105408</v>
      </c>
      <c r="V23" s="52">
        <v>93234</v>
      </c>
      <c r="W23" s="52">
        <v>93678</v>
      </c>
      <c r="X23" s="52">
        <f>SUM(X8:X9)+X19</f>
        <v>103382</v>
      </c>
      <c r="Y23" s="63"/>
      <c r="Z23" s="52">
        <v>653407</v>
      </c>
      <c r="AA23" s="52">
        <v>602369</v>
      </c>
      <c r="AB23" s="52">
        <v>518166</v>
      </c>
      <c r="AC23" s="52">
        <v>496068</v>
      </c>
      <c r="AD23" s="52">
        <v>395702</v>
      </c>
      <c r="AE23" s="52">
        <f>SUM(AE8:AE9)+AE19</f>
        <v>376361</v>
      </c>
      <c r="AF23" s="52">
        <v>361354</v>
      </c>
      <c r="AG23" s="52">
        <v>357243</v>
      </c>
    </row>
    <row r="25" spans="2:33">
      <c r="F25" s="38"/>
      <c r="G25" s="38"/>
      <c r="I25" s="38"/>
      <c r="X25" s="28"/>
    </row>
    <row r="26" spans="2:33">
      <c r="X26" s="28"/>
    </row>
  </sheetData>
  <phoneticPr fontId="78" type="noConversion"/>
  <hyperlinks>
    <hyperlink ref="B1" location="'Spis treści'!A1" display="Powrót do spisu treści" xr:uid="{00000000-0004-0000-0700-000000000000}"/>
    <hyperlink ref="C1" location="'Spis treści'!A1" display="Back to table of contents" xr:uid="{00000000-0004-0000-07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AB52"/>
  <sheetViews>
    <sheetView showGridLines="0" topLeftCell="A15" workbookViewId="0">
      <selection activeCell="G47" sqref="G47"/>
    </sheetView>
  </sheetViews>
  <sheetFormatPr defaultRowHeight="12.5"/>
  <cols>
    <col min="1" max="1" width="6.81640625" customWidth="1"/>
    <col min="2" max="2" width="42.1796875" customWidth="1"/>
    <col min="3" max="3" width="35.453125" customWidth="1"/>
    <col min="4" max="28" width="15.54296875" customWidth="1"/>
  </cols>
  <sheetData>
    <row r="1" spans="2:28">
      <c r="B1" s="2" t="s">
        <v>94</v>
      </c>
      <c r="C1" s="2" t="s">
        <v>95</v>
      </c>
      <c r="D1" s="2"/>
      <c r="E1" s="2"/>
      <c r="F1" s="2"/>
      <c r="G1" s="2"/>
      <c r="H1" s="2"/>
      <c r="I1" s="2"/>
      <c r="J1" s="2"/>
      <c r="K1" s="2"/>
      <c r="L1" s="2"/>
      <c r="M1" s="2"/>
      <c r="N1" s="2"/>
      <c r="O1" s="2"/>
      <c r="P1" s="2"/>
      <c r="Q1" s="2"/>
      <c r="R1" s="2"/>
      <c r="S1" s="2"/>
    </row>
    <row r="3" spans="2:28" ht="14">
      <c r="B3" s="24" t="s">
        <v>530</v>
      </c>
      <c r="C3" s="24"/>
      <c r="D3" s="24"/>
      <c r="E3" s="24"/>
      <c r="F3" s="24"/>
      <c r="G3" s="24"/>
      <c r="H3" s="24"/>
      <c r="I3" s="24"/>
      <c r="J3" s="24"/>
      <c r="K3" s="24"/>
      <c r="L3" s="24"/>
      <c r="M3" s="24"/>
      <c r="N3" s="24"/>
      <c r="O3" s="24"/>
      <c r="P3" s="24"/>
      <c r="Q3" s="24"/>
      <c r="R3" s="24"/>
      <c r="S3" s="24"/>
    </row>
    <row r="4" spans="2:28">
      <c r="B4" s="4" t="s">
        <v>531</v>
      </c>
      <c r="C4" s="4"/>
      <c r="D4" s="4"/>
      <c r="E4" s="4"/>
      <c r="F4" s="4"/>
      <c r="G4" s="4"/>
      <c r="H4" s="4"/>
      <c r="I4" s="4"/>
      <c r="J4" s="4"/>
      <c r="K4" s="4"/>
      <c r="L4" s="4"/>
      <c r="M4" s="4"/>
      <c r="N4" s="4"/>
      <c r="O4" s="4"/>
      <c r="P4" s="4"/>
      <c r="Q4" s="4"/>
      <c r="R4" s="4"/>
      <c r="S4" s="4"/>
    </row>
    <row r="5" spans="2:28" ht="14.5">
      <c r="B5" s="25"/>
      <c r="C5" s="25"/>
      <c r="D5" s="25"/>
      <c r="E5" s="25"/>
      <c r="F5" s="25"/>
      <c r="G5" s="25"/>
      <c r="H5" s="25">
        <f>H4+H3</f>
        <v>0</v>
      </c>
      <c r="I5" s="25"/>
      <c r="J5" s="25"/>
      <c r="K5" s="25"/>
      <c r="L5" s="25"/>
      <c r="M5" s="25"/>
      <c r="N5" s="25"/>
      <c r="O5" s="25"/>
      <c r="P5" s="25"/>
      <c r="Q5" s="25"/>
      <c r="R5" s="25"/>
      <c r="S5" s="25"/>
    </row>
    <row r="6" spans="2:28">
      <c r="B6" s="11" t="s">
        <v>102</v>
      </c>
      <c r="C6" s="11" t="s">
        <v>101</v>
      </c>
      <c r="D6" s="11"/>
      <c r="E6" s="11"/>
      <c r="F6" s="11"/>
      <c r="G6" s="11"/>
      <c r="H6" s="11"/>
      <c r="I6" s="11"/>
      <c r="J6" s="11"/>
      <c r="K6" s="11"/>
      <c r="L6" s="11"/>
      <c r="M6" s="11"/>
      <c r="N6" s="11"/>
      <c r="O6" s="11"/>
      <c r="P6" s="11"/>
      <c r="Q6" s="11"/>
      <c r="R6" s="11"/>
      <c r="S6" s="11"/>
    </row>
    <row r="7" spans="2:28">
      <c r="B7" s="42" t="s">
        <v>0</v>
      </c>
      <c r="C7" s="12" t="s">
        <v>55</v>
      </c>
      <c r="D7" s="43" t="s">
        <v>789</v>
      </c>
      <c r="E7" s="43" t="s">
        <v>782</v>
      </c>
      <c r="F7" s="43" t="s">
        <v>777</v>
      </c>
      <c r="G7" s="43" t="s">
        <v>760</v>
      </c>
      <c r="H7" s="43" t="s">
        <v>742</v>
      </c>
      <c r="I7" s="43" t="s">
        <v>726</v>
      </c>
      <c r="J7" s="43" t="s">
        <v>719</v>
      </c>
      <c r="K7" s="43" t="s">
        <v>713</v>
      </c>
      <c r="L7" s="43" t="s">
        <v>709</v>
      </c>
      <c r="M7" s="43" t="s">
        <v>703</v>
      </c>
      <c r="N7" s="43" t="s">
        <v>692</v>
      </c>
      <c r="O7" s="43" t="s">
        <v>681</v>
      </c>
      <c r="P7" s="43" t="s">
        <v>674</v>
      </c>
      <c r="Q7" s="43" t="s">
        <v>662</v>
      </c>
      <c r="R7" s="43" t="s">
        <v>656</v>
      </c>
      <c r="S7" s="43" t="s">
        <v>650</v>
      </c>
      <c r="T7" s="53">
        <v>44651</v>
      </c>
      <c r="U7" s="43" t="s">
        <v>351</v>
      </c>
      <c r="V7" s="43" t="s">
        <v>350</v>
      </c>
      <c r="W7" s="42" t="s">
        <v>349</v>
      </c>
      <c r="X7" s="42" t="s">
        <v>634</v>
      </c>
      <c r="Z7" s="43" t="s">
        <v>348</v>
      </c>
      <c r="AA7" s="43" t="s">
        <v>347</v>
      </c>
      <c r="AB7" s="42" t="s">
        <v>346</v>
      </c>
    </row>
    <row r="8" spans="2:28">
      <c r="B8" s="6" t="s">
        <v>345</v>
      </c>
      <c r="C8" s="46" t="s">
        <v>449</v>
      </c>
      <c r="D8" s="31">
        <v>10480619</v>
      </c>
      <c r="E8" s="31">
        <v>10230857</v>
      </c>
      <c r="F8" s="31">
        <v>10108109</v>
      </c>
      <c r="G8" s="31">
        <v>10042928</v>
      </c>
      <c r="H8" s="31">
        <v>10017248</v>
      </c>
      <c r="I8" s="31">
        <v>10070627</v>
      </c>
      <c r="J8" s="31">
        <v>10518470</v>
      </c>
      <c r="K8" s="31">
        <v>10754815</v>
      </c>
      <c r="L8" s="31">
        <v>10849116</v>
      </c>
      <c r="M8" s="31">
        <v>10726424</v>
      </c>
      <c r="N8" s="31">
        <v>10515389</v>
      </c>
      <c r="O8" s="31">
        <v>10401306</v>
      </c>
      <c r="P8" s="31">
        <v>10529516</v>
      </c>
      <c r="Q8" s="31">
        <v>11079957</v>
      </c>
      <c r="R8" s="31">
        <v>11795894</v>
      </c>
      <c r="S8" s="41">
        <v>11669539</v>
      </c>
      <c r="T8" s="41">
        <v>11889956</v>
      </c>
      <c r="U8" s="41">
        <v>11804018</v>
      </c>
      <c r="V8" s="41">
        <v>11482446</v>
      </c>
      <c r="W8" s="41">
        <v>11360647</v>
      </c>
      <c r="X8" s="41">
        <v>11714409</v>
      </c>
      <c r="Z8" s="28">
        <v>11827480</v>
      </c>
      <c r="AA8" s="28">
        <v>11961192</v>
      </c>
      <c r="AB8" s="28">
        <v>11699841</v>
      </c>
    </row>
    <row r="9" spans="2:28">
      <c r="B9" s="6" t="s">
        <v>745</v>
      </c>
      <c r="C9" s="45" t="s">
        <v>752</v>
      </c>
      <c r="D9" s="31">
        <v>2085282</v>
      </c>
      <c r="E9" s="31">
        <v>1987210</v>
      </c>
      <c r="F9" s="31">
        <v>1965785</v>
      </c>
      <c r="G9" s="31">
        <v>1943166</v>
      </c>
      <c r="H9" s="31">
        <v>1958343</v>
      </c>
      <c r="I9" s="31">
        <v>1874531</v>
      </c>
      <c r="J9" s="31">
        <v>1936279</v>
      </c>
      <c r="K9" s="31">
        <v>2006922</v>
      </c>
      <c r="L9" s="31">
        <v>2085359</v>
      </c>
      <c r="M9" s="31">
        <v>2140943</v>
      </c>
      <c r="N9" s="31">
        <v>2222465</v>
      </c>
      <c r="O9" s="31">
        <v>2302503</v>
      </c>
      <c r="P9" s="31">
        <v>2453311</v>
      </c>
      <c r="Q9" s="31">
        <v>2589036</v>
      </c>
      <c r="R9" s="31">
        <v>3040524</v>
      </c>
      <c r="S9" s="28">
        <v>3130225</v>
      </c>
      <c r="T9" s="28">
        <v>3232409</v>
      </c>
      <c r="U9" s="28">
        <v>3274642</v>
      </c>
      <c r="V9" s="28">
        <v>3329767</v>
      </c>
      <c r="W9" s="28">
        <v>3334082</v>
      </c>
      <c r="X9" s="28">
        <v>3413605</v>
      </c>
      <c r="Z9" s="28">
        <v>3463724</v>
      </c>
      <c r="AA9" s="28">
        <v>3552255</v>
      </c>
      <c r="AB9" s="28">
        <v>3707238</v>
      </c>
    </row>
    <row r="10" spans="2:28">
      <c r="B10" s="6" t="s">
        <v>344</v>
      </c>
      <c r="C10" s="45" t="s">
        <v>451</v>
      </c>
      <c r="D10" s="31">
        <v>31683</v>
      </c>
      <c r="E10" s="31">
        <v>28349</v>
      </c>
      <c r="F10" s="31">
        <v>30452</v>
      </c>
      <c r="G10" s="31">
        <v>27417</v>
      </c>
      <c r="H10" s="31">
        <v>17878</v>
      </c>
      <c r="I10" s="31">
        <v>379</v>
      </c>
      <c r="J10" s="31">
        <v>740</v>
      </c>
      <c r="K10" s="31">
        <v>771</v>
      </c>
      <c r="L10" s="31">
        <v>239</v>
      </c>
      <c r="M10" s="31">
        <v>1722</v>
      </c>
      <c r="N10" s="31">
        <v>498</v>
      </c>
      <c r="O10" s="31">
        <v>958</v>
      </c>
      <c r="P10" s="31">
        <v>713</v>
      </c>
      <c r="Q10" s="31">
        <v>745</v>
      </c>
      <c r="R10" s="31">
        <v>1479</v>
      </c>
      <c r="S10" s="31">
        <v>1325</v>
      </c>
      <c r="T10" s="31">
        <v>1430</v>
      </c>
      <c r="U10" s="31">
        <v>224</v>
      </c>
      <c r="V10" s="31">
        <v>2715</v>
      </c>
      <c r="W10" s="31">
        <v>2570</v>
      </c>
      <c r="X10" s="31">
        <v>283</v>
      </c>
      <c r="Z10" s="28">
        <v>3028</v>
      </c>
      <c r="AA10" s="28">
        <v>1362</v>
      </c>
      <c r="AB10" s="28">
        <v>494</v>
      </c>
    </row>
    <row r="11" spans="2:28">
      <c r="B11" s="6" t="s">
        <v>343</v>
      </c>
      <c r="C11" s="45" t="s">
        <v>452</v>
      </c>
      <c r="D11" s="31">
        <v>163193</v>
      </c>
      <c r="E11" s="31">
        <v>173698</v>
      </c>
      <c r="F11" s="31">
        <v>182309</v>
      </c>
      <c r="G11" s="31">
        <v>190958</v>
      </c>
      <c r="H11" s="31">
        <v>197107</v>
      </c>
      <c r="I11" s="31">
        <v>209019</v>
      </c>
      <c r="J11" s="31">
        <v>216378</v>
      </c>
      <c r="K11" s="31">
        <v>225430</v>
      </c>
      <c r="L11" s="31">
        <v>233609</v>
      </c>
      <c r="M11" s="31">
        <v>243660</v>
      </c>
      <c r="N11" s="31">
        <v>245945</v>
      </c>
      <c r="O11" s="31">
        <v>236758</v>
      </c>
      <c r="P11" s="31">
        <v>228654</v>
      </c>
      <c r="Q11" s="31">
        <v>231292</v>
      </c>
      <c r="R11" s="31">
        <v>266964</v>
      </c>
      <c r="S11" s="31">
        <v>268663</v>
      </c>
      <c r="T11" s="31">
        <v>283173</v>
      </c>
      <c r="U11" s="31">
        <v>300926</v>
      </c>
      <c r="V11" s="31">
        <v>325293</v>
      </c>
      <c r="W11" s="31">
        <v>338350</v>
      </c>
      <c r="X11" s="31">
        <v>353245</v>
      </c>
      <c r="Z11" s="28">
        <v>364300</v>
      </c>
      <c r="AA11" s="28">
        <v>367484</v>
      </c>
      <c r="AB11" s="28">
        <v>275675</v>
      </c>
    </row>
    <row r="12" spans="2:28">
      <c r="B12" s="6" t="s">
        <v>342</v>
      </c>
      <c r="C12" s="45" t="s">
        <v>453</v>
      </c>
      <c r="D12" s="31">
        <v>1357832</v>
      </c>
      <c r="E12" s="31">
        <v>1357513</v>
      </c>
      <c r="F12" s="31">
        <v>1351588</v>
      </c>
      <c r="G12" s="31">
        <v>1366407</v>
      </c>
      <c r="H12" s="31">
        <v>1402727</v>
      </c>
      <c r="I12" s="31">
        <v>1472302</v>
      </c>
      <c r="J12" s="31">
        <v>1525816</v>
      </c>
      <c r="K12" s="31">
        <v>1585807</v>
      </c>
      <c r="L12" s="31">
        <v>1650402</v>
      </c>
      <c r="M12" s="31">
        <v>1695002</v>
      </c>
      <c r="N12" s="31">
        <v>1774526</v>
      </c>
      <c r="O12" s="31">
        <v>1855999</v>
      </c>
      <c r="P12" s="31">
        <v>2006152</v>
      </c>
      <c r="Q12" s="31">
        <v>2132105</v>
      </c>
      <c r="R12" s="31">
        <v>2527853</v>
      </c>
      <c r="S12" s="31">
        <v>2597873</v>
      </c>
      <c r="T12" s="31">
        <v>2677071</v>
      </c>
      <c r="U12" s="31">
        <v>2728093</v>
      </c>
      <c r="V12" s="31">
        <v>2756868</v>
      </c>
      <c r="W12" s="31">
        <v>2750513</v>
      </c>
      <c r="X12" s="31">
        <v>2809828</v>
      </c>
      <c r="Z12" s="28">
        <v>2845873</v>
      </c>
      <c r="AA12" s="28">
        <v>2888692</v>
      </c>
      <c r="AB12" s="28">
        <v>3070781</v>
      </c>
    </row>
    <row r="13" spans="2:28">
      <c r="B13" s="6" t="s">
        <v>335</v>
      </c>
      <c r="C13" s="45" t="s">
        <v>454</v>
      </c>
      <c r="D13" s="31">
        <v>531432</v>
      </c>
      <c r="E13" s="31">
        <v>426328</v>
      </c>
      <c r="F13" s="31">
        <v>399939</v>
      </c>
      <c r="G13" s="31">
        <v>356378</v>
      </c>
      <c r="H13" s="31">
        <v>338780</v>
      </c>
      <c r="I13" s="31">
        <v>192831</v>
      </c>
      <c r="J13" s="31">
        <v>193345</v>
      </c>
      <c r="K13" s="31">
        <v>194914</v>
      </c>
      <c r="L13" s="31">
        <v>201109</v>
      </c>
      <c r="M13" s="31">
        <v>200559</v>
      </c>
      <c r="N13" s="31">
        <v>201496</v>
      </c>
      <c r="O13" s="31">
        <v>208788</v>
      </c>
      <c r="P13" s="31">
        <v>217792</v>
      </c>
      <c r="Q13" s="31">
        <v>224894</v>
      </c>
      <c r="R13" s="31">
        <v>244228</v>
      </c>
      <c r="S13" s="31">
        <v>262364</v>
      </c>
      <c r="T13" s="31">
        <v>270735</v>
      </c>
      <c r="U13" s="31">
        <v>245399</v>
      </c>
      <c r="V13" s="31">
        <v>244891</v>
      </c>
      <c r="W13" s="31">
        <v>242649</v>
      </c>
      <c r="X13" s="31">
        <v>250249</v>
      </c>
      <c r="Z13" s="28">
        <v>250523</v>
      </c>
      <c r="AA13" s="28">
        <v>294717</v>
      </c>
      <c r="AB13" s="28">
        <v>360288</v>
      </c>
    </row>
    <row r="14" spans="2:28">
      <c r="B14" s="6" t="s">
        <v>339</v>
      </c>
      <c r="C14" s="45" t="s">
        <v>460</v>
      </c>
      <c r="D14" s="31">
        <v>1142</v>
      </c>
      <c r="E14" s="31">
        <v>1321</v>
      </c>
      <c r="F14" s="31">
        <v>1497</v>
      </c>
      <c r="G14" s="31">
        <v>1677</v>
      </c>
      <c r="H14" s="31">
        <v>1851</v>
      </c>
      <c r="I14" s="31"/>
      <c r="J14" s="31"/>
      <c r="K14" s="31"/>
      <c r="L14" s="31"/>
      <c r="M14" s="31"/>
      <c r="N14" s="31"/>
      <c r="O14" s="31"/>
      <c r="P14" s="31"/>
      <c r="Q14" s="31"/>
      <c r="R14" s="31"/>
      <c r="S14" s="31"/>
      <c r="T14" s="31"/>
      <c r="U14" s="31"/>
      <c r="V14" s="31"/>
      <c r="W14" s="31"/>
      <c r="X14" s="31"/>
      <c r="Z14" s="28"/>
      <c r="AA14" s="28"/>
      <c r="AB14" s="28"/>
    </row>
    <row r="15" spans="2:28">
      <c r="B15" s="6" t="s">
        <v>341</v>
      </c>
      <c r="C15" s="45" t="s">
        <v>458</v>
      </c>
      <c r="D15" s="31">
        <v>0</v>
      </c>
      <c r="E15" s="31">
        <v>1</v>
      </c>
      <c r="F15" s="31"/>
      <c r="G15" s="31"/>
      <c r="H15" s="31"/>
      <c r="I15" s="31"/>
      <c r="J15" s="31"/>
      <c r="K15" s="31"/>
      <c r="L15" s="31"/>
      <c r="M15" s="31"/>
      <c r="N15" s="31"/>
      <c r="O15" s="31"/>
      <c r="P15" s="31"/>
      <c r="Q15" s="31"/>
      <c r="R15" s="31"/>
      <c r="S15" s="31"/>
      <c r="T15" s="31"/>
      <c r="U15" s="31"/>
      <c r="V15" s="31"/>
      <c r="W15" s="31"/>
      <c r="X15" s="31"/>
      <c r="Z15" s="28"/>
      <c r="AA15" s="28"/>
      <c r="AB15" s="28"/>
    </row>
    <row r="16" spans="2:28">
      <c r="B16" s="6" t="s">
        <v>763</v>
      </c>
      <c r="C16" s="45" t="s">
        <v>764</v>
      </c>
      <c r="D16" s="31">
        <v>0</v>
      </c>
      <c r="E16" s="31">
        <v>0</v>
      </c>
      <c r="F16" s="31" t="s">
        <v>776</v>
      </c>
      <c r="G16" s="31">
        <v>329</v>
      </c>
      <c r="H16" s="31"/>
      <c r="I16" s="31"/>
      <c r="J16" s="31"/>
      <c r="K16" s="31"/>
      <c r="L16" s="31"/>
      <c r="M16" s="31"/>
      <c r="N16" s="31"/>
      <c r="O16" s="31"/>
      <c r="P16" s="31"/>
      <c r="Q16" s="31"/>
      <c r="R16" s="31"/>
      <c r="S16" s="31"/>
      <c r="T16" s="31"/>
      <c r="U16" s="31"/>
      <c r="V16" s="31"/>
      <c r="W16" s="31"/>
      <c r="X16" s="31"/>
      <c r="Z16" s="28"/>
      <c r="AA16" s="28"/>
      <c r="AB16" s="28"/>
    </row>
    <row r="17" spans="2:28">
      <c r="B17" s="6" t="s">
        <v>744</v>
      </c>
      <c r="C17" s="45" t="s">
        <v>753</v>
      </c>
      <c r="D17" s="31">
        <v>8395337</v>
      </c>
      <c r="E17" s="31">
        <v>8243647</v>
      </c>
      <c r="F17" s="31">
        <v>8142324</v>
      </c>
      <c r="G17" s="31">
        <v>8099762</v>
      </c>
      <c r="H17" s="31">
        <v>8058905</v>
      </c>
      <c r="I17" s="31">
        <v>8196096</v>
      </c>
      <c r="J17" s="31">
        <v>8582191</v>
      </c>
      <c r="K17" s="31">
        <v>8747893</v>
      </c>
      <c r="L17" s="31">
        <v>8763757</v>
      </c>
      <c r="M17" s="31">
        <v>8585481</v>
      </c>
      <c r="N17" s="31">
        <v>8292924</v>
      </c>
      <c r="O17" s="31">
        <v>8098803</v>
      </c>
      <c r="P17" s="31">
        <v>8076205</v>
      </c>
      <c r="Q17" s="31">
        <v>8490921</v>
      </c>
      <c r="R17" s="31">
        <v>8755370</v>
      </c>
      <c r="S17" s="28">
        <v>8539314</v>
      </c>
      <c r="T17" s="28">
        <v>8657547</v>
      </c>
      <c r="U17" s="28">
        <v>8529376</v>
      </c>
      <c r="V17" s="28">
        <v>8152679</v>
      </c>
      <c r="W17" s="28">
        <v>8026565</v>
      </c>
      <c r="X17" s="28">
        <v>8300804</v>
      </c>
      <c r="Z17" s="28">
        <v>8363756</v>
      </c>
      <c r="AA17" s="28">
        <v>8408937</v>
      </c>
      <c r="AB17" s="28">
        <v>7992603</v>
      </c>
    </row>
    <row r="18" spans="2:28">
      <c r="B18" s="6" t="s">
        <v>334</v>
      </c>
      <c r="C18" s="45" t="s">
        <v>456</v>
      </c>
      <c r="D18" s="31">
        <v>793116</v>
      </c>
      <c r="E18" s="31">
        <v>818855</v>
      </c>
      <c r="F18" s="31">
        <v>752621</v>
      </c>
      <c r="G18" s="31">
        <v>761664</v>
      </c>
      <c r="H18" s="31">
        <v>752769</v>
      </c>
      <c r="I18" s="31">
        <v>856031</v>
      </c>
      <c r="J18" s="31">
        <v>913191</v>
      </c>
      <c r="K18" s="31">
        <v>999115</v>
      </c>
      <c r="L18" s="31">
        <v>904281</v>
      </c>
      <c r="M18" s="31">
        <v>901662</v>
      </c>
      <c r="N18" s="31">
        <v>946033</v>
      </c>
      <c r="O18" s="31">
        <v>899021</v>
      </c>
      <c r="P18" s="31">
        <v>806599</v>
      </c>
      <c r="Q18" s="31">
        <v>796262</v>
      </c>
      <c r="R18" s="31">
        <v>916655</v>
      </c>
      <c r="S18" s="31">
        <v>893232</v>
      </c>
      <c r="T18" s="31">
        <v>862020</v>
      </c>
      <c r="U18" s="31">
        <v>648741</v>
      </c>
      <c r="V18" s="31">
        <v>703463</v>
      </c>
      <c r="W18" s="31">
        <v>551097</v>
      </c>
      <c r="X18" s="31">
        <v>525600</v>
      </c>
      <c r="Z18" s="28">
        <v>518709</v>
      </c>
      <c r="AA18" s="28">
        <v>530544</v>
      </c>
      <c r="AB18" s="28">
        <v>449806</v>
      </c>
    </row>
    <row r="19" spans="2:28">
      <c r="B19" s="6" t="s">
        <v>333</v>
      </c>
      <c r="C19" s="45" t="s">
        <v>457</v>
      </c>
      <c r="D19" s="31">
        <v>5212707</v>
      </c>
      <c r="E19" s="31">
        <v>5159294</v>
      </c>
      <c r="F19" s="31">
        <v>5250342</v>
      </c>
      <c r="G19" s="31">
        <v>5386070</v>
      </c>
      <c r="H19" s="31">
        <v>5238092</v>
      </c>
      <c r="I19" s="31">
        <v>5403259</v>
      </c>
      <c r="J19" s="31">
        <v>5836561</v>
      </c>
      <c r="K19" s="31">
        <v>5927164</v>
      </c>
      <c r="L19" s="31">
        <v>6131125</v>
      </c>
      <c r="M19" s="31">
        <v>6023495</v>
      </c>
      <c r="N19" s="31">
        <v>6258017</v>
      </c>
      <c r="O19" s="31">
        <v>6204797</v>
      </c>
      <c r="P19" s="31">
        <v>6246124</v>
      </c>
      <c r="Q19" s="31">
        <v>6590720</v>
      </c>
      <c r="R19" s="31">
        <v>6709140</v>
      </c>
      <c r="S19" s="31">
        <v>6534664</v>
      </c>
      <c r="T19" s="31">
        <v>6611635</v>
      </c>
      <c r="U19" s="31">
        <v>6771966</v>
      </c>
      <c r="V19" s="31">
        <v>6601898</v>
      </c>
      <c r="W19" s="31">
        <v>6698359</v>
      </c>
      <c r="X19" s="31">
        <v>7056747</v>
      </c>
      <c r="Z19" s="28">
        <v>7237795</v>
      </c>
      <c r="AA19" s="28">
        <v>7222945</v>
      </c>
      <c r="AB19" s="28">
        <v>6773000</v>
      </c>
    </row>
    <row r="20" spans="2:28">
      <c r="B20" s="6" t="s">
        <v>341</v>
      </c>
      <c r="C20" s="45" t="s">
        <v>458</v>
      </c>
      <c r="D20" s="31">
        <v>395046</v>
      </c>
      <c r="E20" s="31">
        <v>349409</v>
      </c>
      <c r="F20" s="31">
        <v>334456</v>
      </c>
      <c r="G20" s="31">
        <v>380500</v>
      </c>
      <c r="H20" s="31">
        <v>454329</v>
      </c>
      <c r="I20" s="31">
        <v>426433</v>
      </c>
      <c r="J20" s="31">
        <v>473190</v>
      </c>
      <c r="K20" s="31">
        <v>506204</v>
      </c>
      <c r="L20" s="31">
        <v>470641</v>
      </c>
      <c r="M20" s="31">
        <v>464404</v>
      </c>
      <c r="N20" s="31">
        <v>568174</v>
      </c>
      <c r="O20" s="31">
        <v>478266</v>
      </c>
      <c r="P20" s="31">
        <v>510997</v>
      </c>
      <c r="Q20" s="31">
        <v>552199</v>
      </c>
      <c r="R20" s="31">
        <v>578699</v>
      </c>
      <c r="S20" s="28">
        <v>566937</v>
      </c>
      <c r="T20" s="28">
        <v>618914</v>
      </c>
      <c r="U20" s="28">
        <v>599966</v>
      </c>
      <c r="V20" s="28">
        <v>471336</v>
      </c>
      <c r="W20" s="28">
        <v>440038</v>
      </c>
      <c r="X20" s="28">
        <v>402821</v>
      </c>
      <c r="Z20" s="28">
        <v>331450</v>
      </c>
      <c r="AA20" s="28">
        <v>511344</v>
      </c>
      <c r="AB20" s="28">
        <v>402760</v>
      </c>
    </row>
    <row r="21" spans="2:28">
      <c r="B21" s="6" t="s">
        <v>340</v>
      </c>
      <c r="C21" s="45" t="s">
        <v>459</v>
      </c>
      <c r="D21" s="31">
        <v>265897</v>
      </c>
      <c r="E21" s="31">
        <v>261849</v>
      </c>
      <c r="F21" s="31">
        <v>245480</v>
      </c>
      <c r="G21" s="31">
        <v>250158</v>
      </c>
      <c r="H21" s="31">
        <v>249493</v>
      </c>
      <c r="I21" s="31">
        <v>247285</v>
      </c>
      <c r="J21" s="31">
        <v>243893</v>
      </c>
      <c r="K21" s="31">
        <v>242612</v>
      </c>
      <c r="L21" s="31">
        <v>239750</v>
      </c>
      <c r="M21" s="31">
        <v>240526</v>
      </c>
      <c r="N21" s="31">
        <v>235269</v>
      </c>
      <c r="O21" s="31">
        <v>231301</v>
      </c>
      <c r="P21" s="31">
        <v>218341</v>
      </c>
      <c r="Q21" s="31">
        <v>196949</v>
      </c>
      <c r="R21" s="31">
        <v>178915</v>
      </c>
      <c r="S21" s="31">
        <v>161818</v>
      </c>
      <c r="T21" s="31">
        <v>146075</v>
      </c>
      <c r="U21" s="31">
        <v>136642</v>
      </c>
      <c r="V21" s="31">
        <v>145433</v>
      </c>
      <c r="W21" s="31">
        <v>131066</v>
      </c>
      <c r="X21" s="31">
        <v>115830</v>
      </c>
      <c r="Z21" s="28">
        <v>105756</v>
      </c>
      <c r="AA21" s="28">
        <v>93629</v>
      </c>
      <c r="AB21" s="28">
        <v>55534</v>
      </c>
    </row>
    <row r="22" spans="2:28">
      <c r="B22" s="6" t="s">
        <v>339</v>
      </c>
      <c r="C22" s="45" t="s">
        <v>460</v>
      </c>
      <c r="D22" s="31">
        <v>32526</v>
      </c>
      <c r="E22" s="31">
        <v>35839</v>
      </c>
      <c r="F22" s="31">
        <v>43246</v>
      </c>
      <c r="G22" s="31">
        <v>47844</v>
      </c>
      <c r="H22" s="31">
        <v>51749</v>
      </c>
      <c r="I22" s="31">
        <v>57729</v>
      </c>
      <c r="J22" s="31">
        <v>64539</v>
      </c>
      <c r="K22" s="31">
        <v>67841</v>
      </c>
      <c r="L22" s="31">
        <v>71481</v>
      </c>
      <c r="M22" s="31">
        <v>72864</v>
      </c>
      <c r="N22" s="31">
        <v>80058</v>
      </c>
      <c r="O22" s="31">
        <v>84862</v>
      </c>
      <c r="P22" s="31">
        <v>84926</v>
      </c>
      <c r="Q22" s="31">
        <v>91923</v>
      </c>
      <c r="R22" s="31">
        <v>97619</v>
      </c>
      <c r="S22" s="31">
        <v>103635</v>
      </c>
      <c r="T22" s="31">
        <v>121299</v>
      </c>
      <c r="U22" s="31">
        <v>127311</v>
      </c>
      <c r="V22" s="31">
        <v>133350</v>
      </c>
      <c r="W22" s="31">
        <v>132958</v>
      </c>
      <c r="X22" s="31">
        <v>125314</v>
      </c>
      <c r="Z22" s="28">
        <v>96123</v>
      </c>
      <c r="AA22" s="28">
        <v>50475</v>
      </c>
      <c r="AB22" s="28">
        <v>68791</v>
      </c>
    </row>
    <row r="23" spans="2:28">
      <c r="B23" s="6" t="s">
        <v>743</v>
      </c>
      <c r="C23" s="45" t="s">
        <v>461</v>
      </c>
      <c r="D23" s="31">
        <v>1696045</v>
      </c>
      <c r="E23" s="31">
        <v>1618401</v>
      </c>
      <c r="F23" s="31">
        <v>1516179</v>
      </c>
      <c r="G23" s="31">
        <v>1273526</v>
      </c>
      <c r="H23" s="31">
        <v>1312473</v>
      </c>
      <c r="I23" s="31">
        <v>1205359</v>
      </c>
      <c r="J23" s="31">
        <v>1050817</v>
      </c>
      <c r="K23" s="31">
        <v>1004957</v>
      </c>
      <c r="L23" s="31">
        <v>946479</v>
      </c>
      <c r="M23" s="31">
        <v>882530</v>
      </c>
      <c r="N23" s="31">
        <v>205373</v>
      </c>
      <c r="O23" s="31">
        <v>200556</v>
      </c>
      <c r="P23" s="31">
        <v>209218</v>
      </c>
      <c r="Q23" s="31">
        <v>262868</v>
      </c>
      <c r="R23" s="31">
        <v>274342</v>
      </c>
      <c r="S23" s="31">
        <v>279028</v>
      </c>
      <c r="T23" s="31">
        <v>297604</v>
      </c>
      <c r="U23" s="31">
        <v>244750</v>
      </c>
      <c r="V23" s="31">
        <v>97199</v>
      </c>
      <c r="W23" s="31">
        <v>73047</v>
      </c>
      <c r="X23" s="31">
        <v>74492</v>
      </c>
      <c r="Z23" s="28">
        <v>73923</v>
      </c>
      <c r="AA23" s="28">
        <v>0</v>
      </c>
      <c r="AB23" s="28">
        <v>242712</v>
      </c>
    </row>
    <row r="24" spans="2:28">
      <c r="B24" s="6" t="s">
        <v>338</v>
      </c>
      <c r="C24" s="45" t="s">
        <v>462</v>
      </c>
      <c r="D24" s="31">
        <v>0</v>
      </c>
      <c r="E24" s="31">
        <v>0</v>
      </c>
      <c r="F24" s="31">
        <v>2</v>
      </c>
      <c r="G24" s="31">
        <v>7</v>
      </c>
      <c r="H24" s="31">
        <v>16</v>
      </c>
      <c r="I24" s="31">
        <v>32</v>
      </c>
      <c r="J24" s="31">
        <v>50</v>
      </c>
      <c r="K24" s="31">
        <v>72</v>
      </c>
      <c r="L24" s="31">
        <v>99</v>
      </c>
      <c r="M24" s="31">
        <v>139</v>
      </c>
      <c r="N24" s="31">
        <v>174</v>
      </c>
      <c r="O24" s="31">
        <v>215</v>
      </c>
      <c r="P24" s="31">
        <v>271</v>
      </c>
      <c r="Q24" s="31">
        <v>3050</v>
      </c>
      <c r="R24" s="31">
        <v>5809</v>
      </c>
      <c r="S24" s="28">
        <v>8534</v>
      </c>
      <c r="T24" s="28">
        <v>11314</v>
      </c>
      <c r="U24" s="28">
        <v>14111</v>
      </c>
      <c r="V24" s="28">
        <v>17038</v>
      </c>
      <c r="W24" s="28">
        <v>19839</v>
      </c>
      <c r="X24" s="28">
        <v>22688</v>
      </c>
      <c r="Z24" s="28">
        <v>25514</v>
      </c>
      <c r="AA24" s="28">
        <v>38285</v>
      </c>
      <c r="AB24" s="28">
        <v>104653</v>
      </c>
    </row>
    <row r="25" spans="2:28">
      <c r="B25" s="6" t="s">
        <v>337</v>
      </c>
      <c r="C25" s="45" t="s">
        <v>450</v>
      </c>
      <c r="D25" s="31">
        <v>0</v>
      </c>
      <c r="E25" s="31">
        <v>0</v>
      </c>
      <c r="F25" s="31">
        <v>2</v>
      </c>
      <c r="G25" s="31">
        <v>7</v>
      </c>
      <c r="H25" s="31">
        <v>16</v>
      </c>
      <c r="I25" s="31">
        <v>25</v>
      </c>
      <c r="J25" s="31">
        <v>37</v>
      </c>
      <c r="K25" s="31">
        <v>54</v>
      </c>
      <c r="L25" s="31">
        <v>75</v>
      </c>
      <c r="M25" s="31">
        <v>109</v>
      </c>
      <c r="N25" s="31">
        <v>139</v>
      </c>
      <c r="O25" s="31">
        <v>175</v>
      </c>
      <c r="P25" s="31">
        <v>222</v>
      </c>
      <c r="Q25" s="31">
        <v>270</v>
      </c>
      <c r="R25" s="31">
        <v>341</v>
      </c>
      <c r="S25" s="28">
        <v>425</v>
      </c>
      <c r="T25" s="28">
        <v>560</v>
      </c>
      <c r="U25" s="28">
        <v>651</v>
      </c>
      <c r="V25" s="28">
        <v>812</v>
      </c>
      <c r="W25" s="28">
        <v>916</v>
      </c>
      <c r="X25" s="28">
        <v>1061</v>
      </c>
      <c r="Z25" s="28">
        <v>1192</v>
      </c>
      <c r="AA25" s="28">
        <v>1938</v>
      </c>
      <c r="AB25" s="28">
        <v>3101</v>
      </c>
    </row>
    <row r="26" spans="2:28">
      <c r="B26" s="6" t="s">
        <v>569</v>
      </c>
      <c r="C26" s="45" t="s">
        <v>570</v>
      </c>
      <c r="D26" s="31">
        <v>0</v>
      </c>
      <c r="E26" s="31">
        <v>0</v>
      </c>
      <c r="F26" s="31" t="s">
        <v>776</v>
      </c>
      <c r="G26" s="31">
        <v>0</v>
      </c>
      <c r="H26" s="31">
        <v>1</v>
      </c>
      <c r="I26" s="31">
        <v>0</v>
      </c>
      <c r="J26" s="31">
        <v>0</v>
      </c>
      <c r="K26" s="31" t="s">
        <v>714</v>
      </c>
      <c r="L26" s="31">
        <v>0</v>
      </c>
      <c r="M26" s="31">
        <v>0</v>
      </c>
      <c r="N26" s="31">
        <v>1</v>
      </c>
      <c r="O26" s="31">
        <v>7</v>
      </c>
      <c r="P26" s="31">
        <v>8</v>
      </c>
      <c r="Q26" s="31">
        <v>9</v>
      </c>
      <c r="R26" s="31">
        <v>23</v>
      </c>
      <c r="S26" s="31">
        <v>25</v>
      </c>
      <c r="T26" s="31">
        <v>18</v>
      </c>
      <c r="U26" s="28"/>
      <c r="V26" s="28"/>
      <c r="W26" s="28"/>
      <c r="X26" s="28"/>
      <c r="Z26" s="28"/>
      <c r="AA26" s="28"/>
      <c r="AB26" s="28"/>
    </row>
    <row r="27" spans="2:28">
      <c r="B27" s="6" t="s">
        <v>336</v>
      </c>
      <c r="C27" s="45" t="s">
        <v>463</v>
      </c>
      <c r="D27" s="31">
        <v>0</v>
      </c>
      <c r="E27" s="31">
        <v>0</v>
      </c>
      <c r="F27" s="31">
        <v>1</v>
      </c>
      <c r="G27" s="31">
        <v>3</v>
      </c>
      <c r="H27" s="31">
        <v>5</v>
      </c>
      <c r="I27" s="31">
        <v>10</v>
      </c>
      <c r="J27" s="31">
        <v>15</v>
      </c>
      <c r="K27" s="31">
        <v>22</v>
      </c>
      <c r="L27" s="31">
        <v>30</v>
      </c>
      <c r="M27" s="31">
        <v>43</v>
      </c>
      <c r="N27" s="31">
        <v>55</v>
      </c>
      <c r="O27" s="31">
        <v>66</v>
      </c>
      <c r="P27" s="31">
        <v>82</v>
      </c>
      <c r="Q27" s="31">
        <v>99</v>
      </c>
      <c r="R27" s="31">
        <v>119</v>
      </c>
      <c r="S27" s="28">
        <v>150</v>
      </c>
      <c r="T27" s="28">
        <v>202</v>
      </c>
      <c r="U27" s="31">
        <v>257</v>
      </c>
      <c r="V27" s="31">
        <v>300</v>
      </c>
      <c r="W27" s="31">
        <v>340</v>
      </c>
      <c r="X27" s="31">
        <v>381</v>
      </c>
      <c r="Z27" s="28">
        <v>427</v>
      </c>
      <c r="AA27" s="28">
        <v>648</v>
      </c>
      <c r="AB27" s="28">
        <v>904</v>
      </c>
    </row>
    <row r="28" spans="2:28">
      <c r="B28" s="6" t="s">
        <v>335</v>
      </c>
      <c r="C28" s="45" t="s">
        <v>454</v>
      </c>
      <c r="D28" s="31">
        <v>0</v>
      </c>
      <c r="E28" s="31">
        <v>0</v>
      </c>
      <c r="F28" s="31">
        <v>1</v>
      </c>
      <c r="G28" s="31">
        <v>4</v>
      </c>
      <c r="H28" s="31">
        <v>10</v>
      </c>
      <c r="I28" s="31">
        <v>15</v>
      </c>
      <c r="J28" s="31">
        <v>22</v>
      </c>
      <c r="K28" s="31">
        <v>32</v>
      </c>
      <c r="L28" s="31">
        <v>45</v>
      </c>
      <c r="M28" s="31">
        <v>66</v>
      </c>
      <c r="N28" s="31">
        <v>83</v>
      </c>
      <c r="O28" s="31">
        <v>102</v>
      </c>
      <c r="P28" s="31">
        <v>132</v>
      </c>
      <c r="Q28" s="31">
        <v>162</v>
      </c>
      <c r="R28" s="31">
        <v>199</v>
      </c>
      <c r="S28" s="28">
        <v>250</v>
      </c>
      <c r="T28" s="28">
        <v>340</v>
      </c>
      <c r="U28" s="28">
        <v>394</v>
      </c>
      <c r="V28" s="28">
        <v>512</v>
      </c>
      <c r="W28" s="28">
        <v>576</v>
      </c>
      <c r="X28" s="28">
        <v>680</v>
      </c>
      <c r="Z28" s="28">
        <v>765</v>
      </c>
      <c r="AA28" s="28">
        <v>1290</v>
      </c>
      <c r="AB28" s="28">
        <v>2197</v>
      </c>
    </row>
    <row r="29" spans="2:28">
      <c r="B29" s="6" t="s">
        <v>765</v>
      </c>
      <c r="C29" s="45" t="s">
        <v>455</v>
      </c>
      <c r="D29" s="31">
        <v>0</v>
      </c>
      <c r="E29" s="31">
        <v>0</v>
      </c>
      <c r="F29" s="31" t="s">
        <v>776</v>
      </c>
      <c r="G29" s="31">
        <v>0</v>
      </c>
      <c r="H29" s="31">
        <v>0</v>
      </c>
      <c r="I29" s="31">
        <v>7</v>
      </c>
      <c r="J29" s="31">
        <v>13</v>
      </c>
      <c r="K29" s="31">
        <v>18</v>
      </c>
      <c r="L29" s="31">
        <v>24</v>
      </c>
      <c r="M29" s="31">
        <v>30</v>
      </c>
      <c r="N29" s="31">
        <v>35</v>
      </c>
      <c r="O29" s="31">
        <v>40</v>
      </c>
      <c r="P29" s="31">
        <v>49</v>
      </c>
      <c r="Q29" s="31">
        <v>2780</v>
      </c>
      <c r="R29" s="31">
        <v>5468</v>
      </c>
      <c r="S29" s="28">
        <v>8109</v>
      </c>
      <c r="T29" s="28">
        <v>10754</v>
      </c>
      <c r="U29" s="28">
        <v>13460</v>
      </c>
      <c r="V29" s="28">
        <v>16226</v>
      </c>
      <c r="W29" s="28">
        <v>18923</v>
      </c>
      <c r="X29" s="28">
        <v>21627</v>
      </c>
      <c r="Z29" s="28">
        <v>24322</v>
      </c>
      <c r="AA29" s="28">
        <v>36347</v>
      </c>
      <c r="AB29" s="28">
        <v>101552</v>
      </c>
    </row>
    <row r="30" spans="2:28">
      <c r="B30" s="6" t="s">
        <v>334</v>
      </c>
      <c r="C30" s="45" t="s">
        <v>456</v>
      </c>
      <c r="D30" s="31">
        <v>0</v>
      </c>
      <c r="E30" s="31">
        <v>0</v>
      </c>
      <c r="F30" s="31" t="s">
        <v>776</v>
      </c>
      <c r="G30" s="31">
        <v>0</v>
      </c>
      <c r="H30" s="31">
        <v>0</v>
      </c>
      <c r="I30" s="31">
        <v>0</v>
      </c>
      <c r="J30" s="31">
        <v>0</v>
      </c>
      <c r="K30" s="31" t="s">
        <v>714</v>
      </c>
      <c r="L30" s="31">
        <v>0</v>
      </c>
      <c r="M30" s="31">
        <v>0</v>
      </c>
      <c r="N30" s="31">
        <v>0</v>
      </c>
      <c r="O30" s="31">
        <v>0</v>
      </c>
      <c r="P30" s="31">
        <v>0</v>
      </c>
      <c r="Q30" s="31">
        <v>0</v>
      </c>
      <c r="R30" s="31">
        <v>0</v>
      </c>
      <c r="S30" s="28">
        <v>0</v>
      </c>
      <c r="T30" s="28">
        <v>0</v>
      </c>
      <c r="U30" s="28">
        <v>19</v>
      </c>
      <c r="V30" s="28">
        <v>26</v>
      </c>
      <c r="W30" s="28">
        <v>33</v>
      </c>
      <c r="X30" s="28">
        <v>31</v>
      </c>
      <c r="Z30" s="28">
        <v>39</v>
      </c>
      <c r="AA30" s="28">
        <v>195</v>
      </c>
      <c r="AB30" s="28">
        <v>181</v>
      </c>
    </row>
    <row r="31" spans="2:28">
      <c r="B31" s="6" t="s">
        <v>333</v>
      </c>
      <c r="C31" s="45" t="s">
        <v>457</v>
      </c>
      <c r="D31" s="31">
        <v>0</v>
      </c>
      <c r="E31" s="31">
        <v>0</v>
      </c>
      <c r="F31" s="31" t="s">
        <v>776</v>
      </c>
      <c r="G31" s="31">
        <v>0</v>
      </c>
      <c r="H31" s="31">
        <v>0</v>
      </c>
      <c r="I31" s="31">
        <v>7</v>
      </c>
      <c r="J31" s="31">
        <v>13</v>
      </c>
      <c r="K31" s="31">
        <v>18</v>
      </c>
      <c r="L31" s="31">
        <v>24</v>
      </c>
      <c r="M31" s="31">
        <v>30</v>
      </c>
      <c r="N31" s="31">
        <v>35</v>
      </c>
      <c r="O31" s="31">
        <v>40</v>
      </c>
      <c r="P31" s="31">
        <v>49</v>
      </c>
      <c r="Q31" s="31">
        <v>2780</v>
      </c>
      <c r="R31" s="31">
        <v>5468</v>
      </c>
      <c r="S31" s="31">
        <v>8109</v>
      </c>
      <c r="T31" s="31">
        <v>10754</v>
      </c>
      <c r="U31" s="28">
        <v>13441</v>
      </c>
      <c r="V31" s="28">
        <v>16200</v>
      </c>
      <c r="W31" s="28">
        <v>18890</v>
      </c>
      <c r="X31" s="28">
        <v>21596</v>
      </c>
      <c r="Z31" s="28">
        <v>24283</v>
      </c>
      <c r="AA31" s="28">
        <v>36152</v>
      </c>
      <c r="AB31" s="28">
        <v>101371</v>
      </c>
    </row>
    <row r="32" spans="2:28">
      <c r="B32" s="6" t="s">
        <v>332</v>
      </c>
      <c r="C32" s="45" t="s">
        <v>464</v>
      </c>
      <c r="D32" s="31">
        <v>10480619</v>
      </c>
      <c r="E32" s="31">
        <v>10230857</v>
      </c>
      <c r="F32" s="31">
        <v>10108111</v>
      </c>
      <c r="G32" s="31">
        <v>10042935</v>
      </c>
      <c r="H32" s="31">
        <v>10017264</v>
      </c>
      <c r="I32" s="31">
        <v>10070659</v>
      </c>
      <c r="J32" s="31">
        <v>10518520</v>
      </c>
      <c r="K32" s="31">
        <v>10754887</v>
      </c>
      <c r="L32" s="31">
        <v>10849215</v>
      </c>
      <c r="M32" s="31">
        <v>10726563</v>
      </c>
      <c r="N32" s="31">
        <v>10515563</v>
      </c>
      <c r="O32" s="31">
        <v>10401521</v>
      </c>
      <c r="P32" s="31">
        <v>10529787</v>
      </c>
      <c r="Q32" s="31">
        <v>11083007</v>
      </c>
      <c r="R32" s="31">
        <v>11801703</v>
      </c>
      <c r="S32" s="31">
        <v>11678073</v>
      </c>
      <c r="T32" s="31">
        <v>11901270</v>
      </c>
      <c r="U32" s="31">
        <v>11818129</v>
      </c>
      <c r="V32" s="31">
        <v>11499484</v>
      </c>
      <c r="W32" s="31">
        <v>11380486</v>
      </c>
      <c r="X32" s="31">
        <v>11737097</v>
      </c>
      <c r="Z32" s="28">
        <v>11852994</v>
      </c>
      <c r="AA32" s="28">
        <v>11999477</v>
      </c>
      <c r="AB32" s="28">
        <v>11804494</v>
      </c>
    </row>
    <row r="33" spans="2:28">
      <c r="B33" s="6" t="s">
        <v>331</v>
      </c>
      <c r="C33" s="45" t="s">
        <v>446</v>
      </c>
      <c r="D33" s="31">
        <v>24806</v>
      </c>
      <c r="E33" s="31">
        <v>22161</v>
      </c>
      <c r="F33" s="31">
        <v>23449</v>
      </c>
      <c r="G33" s="31">
        <v>25463</v>
      </c>
      <c r="H33" s="31">
        <v>26336</v>
      </c>
      <c r="I33" s="31">
        <v>27862</v>
      </c>
      <c r="J33" s="31">
        <v>31048</v>
      </c>
      <c r="K33" s="31">
        <v>31784</v>
      </c>
      <c r="L33" s="31">
        <v>34744</v>
      </c>
      <c r="M33" s="31">
        <v>34296</v>
      </c>
      <c r="N33" s="31">
        <v>35216</v>
      </c>
      <c r="O33" s="31">
        <v>34312</v>
      </c>
      <c r="P33" s="31">
        <v>36100</v>
      </c>
      <c r="Q33" s="31">
        <v>36251</v>
      </c>
      <c r="R33" s="31">
        <v>33712</v>
      </c>
      <c r="S33" s="31">
        <v>31550</v>
      </c>
      <c r="T33" s="31">
        <v>29856</v>
      </c>
      <c r="U33" s="31">
        <v>32768</v>
      </c>
      <c r="V33" s="31">
        <v>36839</v>
      </c>
      <c r="W33" s="31">
        <v>27623</v>
      </c>
      <c r="X33" s="31">
        <v>29219</v>
      </c>
      <c r="Z33" s="28">
        <v>31704</v>
      </c>
      <c r="AA33" s="28">
        <v>4317</v>
      </c>
      <c r="AB33" s="28">
        <v>5023</v>
      </c>
    </row>
    <row r="34" spans="2:28">
      <c r="B34" s="6" t="s">
        <v>330</v>
      </c>
      <c r="C34" s="45" t="s">
        <v>447</v>
      </c>
      <c r="D34" s="31">
        <v>7317</v>
      </c>
      <c r="E34" s="31">
        <v>15225</v>
      </c>
      <c r="F34" s="31">
        <v>4949</v>
      </c>
      <c r="G34" s="31">
        <v>6225</v>
      </c>
      <c r="H34" s="31">
        <v>9190</v>
      </c>
      <c r="I34" s="31">
        <v>6114</v>
      </c>
      <c r="J34" s="31">
        <v>5812</v>
      </c>
      <c r="K34" s="31">
        <v>4772</v>
      </c>
      <c r="L34" s="31">
        <v>8790</v>
      </c>
      <c r="M34" s="31">
        <v>6577</v>
      </c>
      <c r="N34" s="31">
        <v>6963</v>
      </c>
      <c r="O34" s="31">
        <v>6055</v>
      </c>
      <c r="P34" s="31">
        <v>6416</v>
      </c>
      <c r="Q34" s="31">
        <v>6569</v>
      </c>
      <c r="R34" s="31">
        <v>4849</v>
      </c>
      <c r="S34" s="31">
        <v>4331</v>
      </c>
      <c r="T34" s="31">
        <v>6199</v>
      </c>
      <c r="U34" s="31">
        <v>4750</v>
      </c>
      <c r="V34" s="31">
        <v>2910</v>
      </c>
      <c r="W34" s="31">
        <v>3122</v>
      </c>
      <c r="X34" s="31">
        <v>3254</v>
      </c>
      <c r="Z34" s="28">
        <v>2599</v>
      </c>
      <c r="AA34" s="28">
        <v>0</v>
      </c>
      <c r="AB34" s="28">
        <v>10</v>
      </c>
    </row>
    <row r="35" spans="2:28">
      <c r="B35" s="6" t="s">
        <v>329</v>
      </c>
      <c r="C35" s="45" t="s">
        <v>465</v>
      </c>
      <c r="D35" s="31">
        <v>10512742</v>
      </c>
      <c r="E35" s="31">
        <v>10268243</v>
      </c>
      <c r="F35" s="31">
        <v>10136509</v>
      </c>
      <c r="G35" s="31">
        <v>10074623</v>
      </c>
      <c r="H35" s="31">
        <v>10052790</v>
      </c>
      <c r="I35" s="31">
        <v>10104635</v>
      </c>
      <c r="J35" s="31">
        <v>10555380</v>
      </c>
      <c r="K35" s="31">
        <v>10791443</v>
      </c>
      <c r="L35" s="31">
        <v>10892749</v>
      </c>
      <c r="M35" s="31">
        <v>10767436</v>
      </c>
      <c r="N35" s="31">
        <v>10557742</v>
      </c>
      <c r="O35" s="31">
        <v>10441888</v>
      </c>
      <c r="P35" s="31">
        <v>10572303</v>
      </c>
      <c r="Q35" s="31">
        <v>11125827</v>
      </c>
      <c r="R35" s="31">
        <v>11840264</v>
      </c>
      <c r="S35" s="31">
        <v>11713954</v>
      </c>
      <c r="T35" s="31">
        <v>11937325</v>
      </c>
      <c r="U35" s="31">
        <v>11855647</v>
      </c>
      <c r="V35" s="31">
        <v>11539233</v>
      </c>
      <c r="W35" s="31">
        <v>11411231</v>
      </c>
      <c r="X35" s="31">
        <v>11769570</v>
      </c>
      <c r="Z35" s="28">
        <v>11887297</v>
      </c>
      <c r="AA35" s="28">
        <v>12003794</v>
      </c>
      <c r="AB35" s="28">
        <v>11809527</v>
      </c>
    </row>
    <row r="36" spans="2:28">
      <c r="X36" s="31"/>
    </row>
    <row r="37" spans="2:28" ht="14">
      <c r="B37" s="24" t="s">
        <v>547</v>
      </c>
    </row>
    <row r="38" spans="2:28">
      <c r="B38" s="4" t="s">
        <v>546</v>
      </c>
    </row>
    <row r="40" spans="2:28" ht="13.4" customHeight="1">
      <c r="B40" t="s">
        <v>102</v>
      </c>
      <c r="C40" t="s">
        <v>101</v>
      </c>
    </row>
    <row r="41" spans="2:28" ht="13.75" customHeight="1">
      <c r="B41" s="42" t="s">
        <v>0</v>
      </c>
      <c r="C41" s="12" t="s">
        <v>55</v>
      </c>
      <c r="D41" s="43" t="s">
        <v>789</v>
      </c>
      <c r="E41" s="42" t="s">
        <v>782</v>
      </c>
      <c r="F41" s="43" t="s">
        <v>777</v>
      </c>
      <c r="G41" s="91" t="str">
        <f>+G7</f>
        <v xml:space="preserve"> 30-06-2025</v>
      </c>
      <c r="H41" s="43" t="s">
        <v>742</v>
      </c>
      <c r="I41" s="43" t="s">
        <v>726</v>
      </c>
      <c r="J41" s="43" t="s">
        <v>719</v>
      </c>
      <c r="K41" s="43" t="s">
        <v>713</v>
      </c>
      <c r="L41" s="43" t="s">
        <v>709</v>
      </c>
      <c r="M41" s="43" t="s">
        <v>703</v>
      </c>
      <c r="N41" s="43" t="s">
        <v>693</v>
      </c>
      <c r="O41" s="43" t="s">
        <v>681</v>
      </c>
      <c r="P41" s="43" t="s">
        <v>678</v>
      </c>
      <c r="Q41" s="43" t="s">
        <v>662</v>
      </c>
      <c r="R41" s="43" t="s">
        <v>657</v>
      </c>
      <c r="S41" s="43" t="s">
        <v>650</v>
      </c>
      <c r="T41" s="43" t="s">
        <v>571</v>
      </c>
      <c r="U41" s="43" t="s">
        <v>328</v>
      </c>
      <c r="V41" s="43" t="s">
        <v>635</v>
      </c>
      <c r="W41" s="42" t="s">
        <v>327</v>
      </c>
      <c r="X41" s="42" t="s">
        <v>633</v>
      </c>
      <c r="Z41" s="43" t="s">
        <v>326</v>
      </c>
      <c r="AA41" s="54" t="s">
        <v>384</v>
      </c>
      <c r="AB41" s="42" t="s">
        <v>346</v>
      </c>
    </row>
    <row r="42" spans="2:28" ht="21">
      <c r="B42" s="6" t="s">
        <v>325</v>
      </c>
      <c r="C42" s="46" t="s">
        <v>466</v>
      </c>
      <c r="D42" s="52">
        <v>1357832</v>
      </c>
      <c r="E42" s="52">
        <v>1357513</v>
      </c>
      <c r="F42" s="52">
        <v>1351588</v>
      </c>
      <c r="G42" s="52">
        <v>1366407</v>
      </c>
      <c r="H42" s="52">
        <v>1402727</v>
      </c>
      <c r="I42" s="52">
        <v>1472302</v>
      </c>
      <c r="J42" s="52">
        <v>1525816</v>
      </c>
      <c r="K42" s="52">
        <v>1585807</v>
      </c>
      <c r="L42" s="52">
        <v>1650402</v>
      </c>
      <c r="M42" s="52">
        <v>1695002</v>
      </c>
      <c r="N42" s="52">
        <v>1774526</v>
      </c>
      <c r="O42" s="52">
        <v>1855999</v>
      </c>
      <c r="P42" s="52">
        <v>2006152</v>
      </c>
      <c r="Q42" s="52">
        <v>2132105</v>
      </c>
      <c r="R42" s="52">
        <v>2527853</v>
      </c>
      <c r="S42" s="52">
        <v>2597873</v>
      </c>
      <c r="T42" s="52">
        <v>2677071</v>
      </c>
      <c r="U42" s="52">
        <v>2728093</v>
      </c>
      <c r="V42" s="52">
        <v>2756868</v>
      </c>
      <c r="W42" s="52">
        <v>2750513</v>
      </c>
      <c r="X42" s="52">
        <v>2809828</v>
      </c>
      <c r="Y42" s="63"/>
      <c r="Z42" s="52">
        <v>2845873</v>
      </c>
      <c r="AA42" s="52">
        <v>2888692</v>
      </c>
      <c r="AB42" s="52">
        <v>3070781</v>
      </c>
    </row>
    <row r="43" spans="2:28">
      <c r="B43" s="6" t="s">
        <v>320</v>
      </c>
      <c r="C43" s="45" t="s">
        <v>467</v>
      </c>
      <c r="D43" s="28">
        <v>1205950</v>
      </c>
      <c r="E43" s="28">
        <v>1185053</v>
      </c>
      <c r="F43" s="28">
        <v>1158192</v>
      </c>
      <c r="G43" s="28">
        <v>1133818</v>
      </c>
      <c r="H43" s="28">
        <v>1140538</v>
      </c>
      <c r="I43" s="28">
        <v>1167238</v>
      </c>
      <c r="J43" s="28">
        <v>1177556</v>
      </c>
      <c r="K43" s="28">
        <v>1187352</v>
      </c>
      <c r="L43" s="28">
        <v>1209534</v>
      </c>
      <c r="M43" s="28">
        <v>1194758</v>
      </c>
      <c r="N43" s="28">
        <v>1189858</v>
      </c>
      <c r="O43" s="28">
        <v>1199945</v>
      </c>
      <c r="P43" s="28">
        <v>1225607</v>
      </c>
      <c r="Q43" s="28">
        <v>1267780</v>
      </c>
      <c r="R43" s="28">
        <v>1260641</v>
      </c>
      <c r="S43" s="28">
        <v>1343250</v>
      </c>
      <c r="T43" s="28">
        <v>1388303</v>
      </c>
      <c r="U43" s="28">
        <v>1408756</v>
      </c>
      <c r="V43" s="28">
        <v>1405927</v>
      </c>
      <c r="W43" s="28">
        <v>1392020</v>
      </c>
      <c r="X43" s="28">
        <v>1375442</v>
      </c>
      <c r="Z43" s="28">
        <v>1367273</v>
      </c>
      <c r="AA43" s="28">
        <v>1361358</v>
      </c>
      <c r="AB43" s="28">
        <v>1388664</v>
      </c>
    </row>
    <row r="44" spans="2:28">
      <c r="B44" s="6" t="s">
        <v>324</v>
      </c>
      <c r="C44" s="45" t="s">
        <v>468</v>
      </c>
      <c r="D44" s="28">
        <v>19425</v>
      </c>
      <c r="E44" s="28">
        <v>24778</v>
      </c>
      <c r="F44" s="28">
        <v>25760</v>
      </c>
      <c r="G44" s="28">
        <v>30875</v>
      </c>
      <c r="H44" s="28">
        <v>37973</v>
      </c>
      <c r="I44" s="28">
        <v>53301</v>
      </c>
      <c r="J44" s="28">
        <v>73708</v>
      </c>
      <c r="K44" s="28">
        <v>92233</v>
      </c>
      <c r="L44" s="28">
        <v>110057</v>
      </c>
      <c r="M44" s="28">
        <v>139620</v>
      </c>
      <c r="N44" s="28">
        <v>170031</v>
      </c>
      <c r="O44" s="28">
        <v>226828</v>
      </c>
      <c r="P44" s="28">
        <v>309054</v>
      </c>
      <c r="Q44" s="28">
        <v>368950</v>
      </c>
      <c r="R44" s="28">
        <v>729026</v>
      </c>
      <c r="S44" s="28">
        <v>726923</v>
      </c>
      <c r="T44" s="28">
        <v>745794</v>
      </c>
      <c r="U44" s="28">
        <v>767387</v>
      </c>
      <c r="V44" s="28">
        <v>776203</v>
      </c>
      <c r="W44" s="28">
        <v>782523</v>
      </c>
      <c r="X44" s="28">
        <v>824052</v>
      </c>
      <c r="Z44" s="28">
        <v>860971</v>
      </c>
      <c r="AA44" s="28">
        <v>895104</v>
      </c>
      <c r="AB44" s="28">
        <v>974202</v>
      </c>
    </row>
    <row r="45" spans="2:28">
      <c r="B45" s="6" t="s">
        <v>323</v>
      </c>
      <c r="C45" s="45" t="s">
        <v>469</v>
      </c>
      <c r="D45" s="28">
        <v>128375</v>
      </c>
      <c r="E45" s="28">
        <v>141268</v>
      </c>
      <c r="F45" s="28">
        <v>162747</v>
      </c>
      <c r="G45" s="28">
        <v>195896</v>
      </c>
      <c r="H45" s="28">
        <v>217345</v>
      </c>
      <c r="I45" s="28">
        <v>241073</v>
      </c>
      <c r="J45" s="28">
        <v>263627</v>
      </c>
      <c r="K45" s="28">
        <v>293003</v>
      </c>
      <c r="L45" s="28">
        <v>316512</v>
      </c>
      <c r="M45" s="28">
        <v>344047</v>
      </c>
      <c r="N45" s="28">
        <v>394623</v>
      </c>
      <c r="O45" s="28">
        <v>410030</v>
      </c>
      <c r="P45" s="28">
        <v>451094</v>
      </c>
      <c r="Q45" s="28">
        <v>467772</v>
      </c>
      <c r="R45" s="28">
        <v>503746</v>
      </c>
      <c r="S45" s="28">
        <v>495570</v>
      </c>
      <c r="T45" s="28">
        <v>511194</v>
      </c>
      <c r="U45" s="28">
        <v>520349</v>
      </c>
      <c r="V45" s="28">
        <v>541721</v>
      </c>
      <c r="W45" s="28">
        <v>543525</v>
      </c>
      <c r="X45" s="28">
        <v>574960</v>
      </c>
      <c r="Z45" s="28">
        <v>583561</v>
      </c>
      <c r="AA45" s="28">
        <v>592770</v>
      </c>
      <c r="AB45" s="28">
        <v>664489</v>
      </c>
    </row>
    <row r="46" spans="2:28">
      <c r="B46" s="6" t="s">
        <v>322</v>
      </c>
      <c r="C46" s="45" t="s">
        <v>470</v>
      </c>
      <c r="D46" s="28">
        <v>4082</v>
      </c>
      <c r="E46" s="28">
        <v>6414</v>
      </c>
      <c r="F46" s="28">
        <v>4889</v>
      </c>
      <c r="G46" s="28">
        <v>5818</v>
      </c>
      <c r="H46" s="28">
        <v>6871</v>
      </c>
      <c r="I46" s="28">
        <v>10690</v>
      </c>
      <c r="J46" s="28">
        <v>10925</v>
      </c>
      <c r="K46" s="28">
        <v>13219</v>
      </c>
      <c r="L46" s="28">
        <v>14299</v>
      </c>
      <c r="M46" s="28">
        <v>16577</v>
      </c>
      <c r="N46" s="28">
        <v>20014</v>
      </c>
      <c r="O46" s="28">
        <v>19196</v>
      </c>
      <c r="P46" s="28">
        <v>20397</v>
      </c>
      <c r="Q46" s="28">
        <v>27603</v>
      </c>
      <c r="R46" s="28">
        <v>34440</v>
      </c>
      <c r="S46" s="28">
        <v>32130</v>
      </c>
      <c r="T46" s="28">
        <v>31780</v>
      </c>
      <c r="U46" s="28">
        <v>31601</v>
      </c>
      <c r="V46" s="28">
        <v>33017</v>
      </c>
      <c r="W46" s="28">
        <v>32445</v>
      </c>
      <c r="X46" s="28">
        <v>35374</v>
      </c>
      <c r="Z46" s="28">
        <v>34068</v>
      </c>
      <c r="AA46" s="28">
        <v>39460</v>
      </c>
      <c r="AB46" s="28">
        <v>43426</v>
      </c>
    </row>
    <row r="47" spans="2:28" ht="21">
      <c r="B47" s="6" t="s">
        <v>321</v>
      </c>
      <c r="C47" s="45" t="s">
        <v>471</v>
      </c>
      <c r="D47" s="28">
        <v>0</v>
      </c>
      <c r="E47" s="28">
        <v>0</v>
      </c>
      <c r="F47" s="28">
        <v>1</v>
      </c>
      <c r="G47" s="28">
        <v>3</v>
      </c>
      <c r="H47" s="28">
        <v>5</v>
      </c>
      <c r="I47" s="28">
        <v>10</v>
      </c>
      <c r="J47" s="28">
        <v>15</v>
      </c>
      <c r="K47" s="28">
        <v>22</v>
      </c>
      <c r="L47" s="28">
        <v>30</v>
      </c>
      <c r="M47" s="28">
        <v>43</v>
      </c>
      <c r="N47" s="28">
        <v>55</v>
      </c>
      <c r="O47" s="28">
        <v>66</v>
      </c>
      <c r="P47" s="28">
        <v>82</v>
      </c>
      <c r="Q47" s="28">
        <v>99</v>
      </c>
      <c r="R47" s="28">
        <v>119</v>
      </c>
      <c r="S47" s="28">
        <v>150</v>
      </c>
      <c r="T47" s="28">
        <v>257</v>
      </c>
      <c r="U47" s="28">
        <v>257</v>
      </c>
      <c r="V47" s="28">
        <v>300</v>
      </c>
      <c r="W47" s="28">
        <v>340</v>
      </c>
      <c r="X47" s="28">
        <v>381</v>
      </c>
      <c r="Z47" s="28">
        <v>427</v>
      </c>
      <c r="AA47" s="28">
        <v>648</v>
      </c>
      <c r="AB47" s="28">
        <v>904</v>
      </c>
    </row>
    <row r="48" spans="2:28">
      <c r="B48" s="6" t="s">
        <v>320</v>
      </c>
      <c r="C48" s="45" t="s">
        <v>472</v>
      </c>
      <c r="D48" s="28">
        <v>0</v>
      </c>
      <c r="E48" s="28">
        <v>0</v>
      </c>
      <c r="F48" s="28">
        <v>1</v>
      </c>
      <c r="G48" s="28">
        <v>3</v>
      </c>
      <c r="H48" s="28">
        <v>5</v>
      </c>
      <c r="I48" s="28">
        <v>10</v>
      </c>
      <c r="J48" s="28">
        <v>15</v>
      </c>
      <c r="K48" s="28">
        <v>22</v>
      </c>
      <c r="L48" s="28">
        <v>30</v>
      </c>
      <c r="M48" s="28">
        <v>43</v>
      </c>
      <c r="N48" s="28">
        <f>+N47</f>
        <v>55</v>
      </c>
      <c r="O48" s="28">
        <v>66</v>
      </c>
      <c r="P48" s="28">
        <v>82</v>
      </c>
      <c r="Q48" s="28">
        <v>99</v>
      </c>
      <c r="R48" s="28">
        <v>119</v>
      </c>
      <c r="S48" s="28">
        <v>150</v>
      </c>
      <c r="T48" s="28">
        <v>257</v>
      </c>
      <c r="U48" s="28">
        <v>257</v>
      </c>
      <c r="V48" s="28">
        <v>300</v>
      </c>
      <c r="W48" s="28">
        <v>340</v>
      </c>
      <c r="X48" s="28">
        <v>381</v>
      </c>
      <c r="Z48" s="28">
        <v>427</v>
      </c>
      <c r="AA48" s="28">
        <v>648</v>
      </c>
      <c r="AB48" s="28">
        <v>904</v>
      </c>
    </row>
    <row r="49" spans="2:28">
      <c r="B49" s="6" t="s">
        <v>319</v>
      </c>
      <c r="C49" s="45" t="s">
        <v>473</v>
      </c>
      <c r="D49" s="28">
        <v>1357832</v>
      </c>
      <c r="E49" s="28">
        <v>1357513</v>
      </c>
      <c r="F49" s="28">
        <v>1351589</v>
      </c>
      <c r="G49" s="28">
        <v>1366410</v>
      </c>
      <c r="H49" s="28">
        <v>1402732</v>
      </c>
      <c r="I49" s="28">
        <v>1472312</v>
      </c>
      <c r="J49" s="28">
        <v>1525831</v>
      </c>
      <c r="K49" s="28">
        <v>1585829</v>
      </c>
      <c r="L49" s="28">
        <v>1650432</v>
      </c>
      <c r="M49" s="28">
        <v>1695045</v>
      </c>
      <c r="N49" s="28">
        <v>1774581</v>
      </c>
      <c r="O49" s="28">
        <v>1856065</v>
      </c>
      <c r="P49" s="28">
        <v>2006234</v>
      </c>
      <c r="Q49" s="28">
        <v>2132204</v>
      </c>
      <c r="R49" s="28">
        <v>2527972</v>
      </c>
      <c r="S49" s="28">
        <v>2598023</v>
      </c>
      <c r="T49" s="28">
        <v>2677272</v>
      </c>
      <c r="U49" s="28">
        <v>2728350</v>
      </c>
      <c r="V49" s="28">
        <v>2757168</v>
      </c>
      <c r="W49" s="28">
        <v>2750853</v>
      </c>
      <c r="X49" s="28">
        <v>2810209</v>
      </c>
      <c r="Z49" s="28">
        <v>2846300</v>
      </c>
      <c r="AA49" s="28">
        <v>2889340</v>
      </c>
      <c r="AB49" s="28">
        <v>3071685</v>
      </c>
    </row>
    <row r="52" spans="2:28">
      <c r="B52" t="s">
        <v>756</v>
      </c>
    </row>
  </sheetData>
  <phoneticPr fontId="3" type="noConversion"/>
  <hyperlinks>
    <hyperlink ref="B1" location="'Spis treści'!A1" display="Powrót do spisu treści" xr:uid="{00000000-0004-0000-0800-000000000000}"/>
    <hyperlink ref="C1" location="'Spis treści'!A1" display="Back to table of contents" xr:uid="{00000000-0004-0000-08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Spis treści</vt:lpstr>
      <vt:lpstr>Wybrane dane</vt:lpstr>
      <vt:lpstr>RZiS</vt:lpstr>
      <vt:lpstr>Wskaźniki</vt:lpstr>
      <vt:lpstr>Bilans</vt:lpstr>
      <vt:lpstr>Odsetki</vt:lpstr>
      <vt:lpstr>Prowizje</vt:lpstr>
      <vt:lpstr>Koszty</vt:lpstr>
      <vt:lpstr>Należności</vt:lpstr>
      <vt:lpstr>Jakość portfela</vt:lpstr>
      <vt:lpstr>Zobowiązania</vt:lpstr>
      <vt:lpstr>Adekwatność kapitałowa</vt:lpstr>
      <vt:lpstr>Skład Grupy Kapitałowej</vt:lpstr>
      <vt:lpstr>Zatrudnienie</vt:lpstr>
      <vt:lpstr>Segmenty działalności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Szczepaniak Grzegorz</dc:creator>
  <cp:lastModifiedBy>Szczepaniak Grzegorz (DPL)</cp:lastModifiedBy>
  <cp:lastPrinted>2012-04-12T08:38:43Z</cp:lastPrinted>
  <dcterms:created xsi:type="dcterms:W3CDTF">2011-11-18T09:40:41Z</dcterms:created>
  <dcterms:modified xsi:type="dcterms:W3CDTF">2026-05-13T14:54:16Z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935033d-f0de-4101-8e6d-04bb28726662_Enabled">
    <vt:lpwstr>true</vt:lpwstr>
  </property>
  <property fmtid="{D5CDD505-2E9C-101B-9397-08002B2CF9AE}" pid="5" name="MSIP_Label_8935033d-f0de-4101-8e6d-04bb28726662_SetDate">
    <vt:lpwstr>2024-11-13T08:41:39Z</vt:lpwstr>
  </property>
  <property fmtid="{D5CDD505-2E9C-101B-9397-08002B2CF9AE}" pid="6" name="MSIP_Label_8935033d-f0de-4101-8e6d-04bb28726662_Method">
    <vt:lpwstr>Privileged</vt:lpwstr>
  </property>
  <property fmtid="{D5CDD505-2E9C-101B-9397-08002B2CF9AE}" pid="7" name="MSIP_Label_8935033d-f0de-4101-8e6d-04bb28726662_Name">
    <vt:lpwstr>8935033d-f0de-4101-8e6d-04bb28726662</vt:lpwstr>
  </property>
  <property fmtid="{D5CDD505-2E9C-101B-9397-08002B2CF9AE}" pid="8" name="MSIP_Label_8935033d-f0de-4101-8e6d-04bb28726662_SiteId">
    <vt:lpwstr>f496e8ac-cda8-4c70-b009-f8e1cc805d20</vt:lpwstr>
  </property>
  <property fmtid="{D5CDD505-2E9C-101B-9397-08002B2CF9AE}" pid="9" name="MSIP_Label_8935033d-f0de-4101-8e6d-04bb28726662_ActionId">
    <vt:lpwstr>e8e8038e-1ea8-4bbd-b4d0-1ca0180f9326</vt:lpwstr>
  </property>
  <property fmtid="{D5CDD505-2E9C-101B-9397-08002B2CF9AE}" pid="10" name="MSIP_Label_8935033d-f0de-4101-8e6d-04bb28726662_ContentBits">
    <vt:lpwstr>2</vt:lpwstr>
  </property>
</Properties>
</file>